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2024\"/>
    </mc:Choice>
  </mc:AlternateContent>
  <bookViews>
    <workbookView xWindow="0" yWindow="0" windowWidth="28800" windowHeight="114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'!$D$2:$D$84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'!$7:$10</definedName>
    <definedName name="_xlnm.Print_Area" localSheetId="2">'Выполнение работ'!$A$1:$Q$81</definedName>
    <definedName name="_xlnm.Print_Area" localSheetId="4">Показатели!$A$1:$S$16</definedName>
    <definedName name="_xlnm.Print_Area" localSheetId="3">'Финансирование '!$A$1:$AR$59</definedName>
  </definedNames>
  <calcPr calcId="152511" iterate="1"/>
</workbook>
</file>

<file path=xl/calcChain.xml><?xml version="1.0" encoding="utf-8"?>
<calcChain xmlns="http://schemas.openxmlformats.org/spreadsheetml/2006/main">
  <c r="AA30" i="13" l="1"/>
  <c r="X30" i="13" l="1"/>
  <c r="AB41" i="13" l="1"/>
  <c r="N34" i="13" l="1"/>
  <c r="O34" i="13"/>
  <c r="O12" i="13" s="1"/>
  <c r="P12" i="13" s="1"/>
  <c r="Q34" i="13"/>
  <c r="Q12" i="13" s="1"/>
  <c r="R34" i="13"/>
  <c r="R12" i="13" s="1"/>
  <c r="S12" i="13" s="1"/>
  <c r="T34" i="13"/>
  <c r="U34" i="13"/>
  <c r="V34" i="13" s="1"/>
  <c r="W34" i="13"/>
  <c r="X34" i="13"/>
  <c r="Y34" i="13"/>
  <c r="Z34" i="13"/>
  <c r="Z12" i="13" s="1"/>
  <c r="AA34" i="13"/>
  <c r="AB34" i="13" s="1"/>
  <c r="AC34" i="13"/>
  <c r="AC12" i="13" s="1"/>
  <c r="AD34" i="13"/>
  <c r="AE34" i="13"/>
  <c r="AF34" i="13"/>
  <c r="AG34" i="13"/>
  <c r="AH34" i="13" s="1"/>
  <c r="AI34" i="13"/>
  <c r="AI12" i="13" s="1"/>
  <c r="AJ34" i="13"/>
  <c r="AJ12" i="13" s="1"/>
  <c r="AK12" i="13" s="1"/>
  <c r="AK34" i="13"/>
  <c r="AL34" i="13"/>
  <c r="AM34" i="13"/>
  <c r="AN34" i="13" s="1"/>
  <c r="AO34" i="13"/>
  <c r="AP34" i="13"/>
  <c r="AQ34" i="13" s="1"/>
  <c r="N35" i="13"/>
  <c r="O35" i="13"/>
  <c r="P35" i="13" s="1"/>
  <c r="Q35" i="13"/>
  <c r="R35" i="13"/>
  <c r="T35" i="13"/>
  <c r="T13" i="13" s="1"/>
  <c r="U35" i="13"/>
  <c r="W35" i="13"/>
  <c r="W13" i="13" s="1"/>
  <c r="X35" i="13"/>
  <c r="X13" i="13" s="1"/>
  <c r="Z13" i="13"/>
  <c r="AB35" i="13"/>
  <c r="AC35" i="13"/>
  <c r="AD35" i="13"/>
  <c r="AE35" i="13"/>
  <c r="AF35" i="13"/>
  <c r="AG35" i="13"/>
  <c r="AH35" i="13" s="1"/>
  <c r="AI35" i="13"/>
  <c r="AJ35" i="13"/>
  <c r="AK35" i="13"/>
  <c r="AL35" i="13"/>
  <c r="AM35" i="13"/>
  <c r="AN35" i="13" s="1"/>
  <c r="AO13" i="13"/>
  <c r="AP35" i="13"/>
  <c r="AQ35" i="13"/>
  <c r="K34" i="13"/>
  <c r="K12" i="13" s="1"/>
  <c r="L34" i="13"/>
  <c r="M34" i="13" s="1"/>
  <c r="K35" i="13"/>
  <c r="L35" i="13"/>
  <c r="M35" i="13" s="1"/>
  <c r="I34" i="13"/>
  <c r="I12" i="13" s="1"/>
  <c r="H34" i="13"/>
  <c r="H12" i="13" s="1"/>
  <c r="N12" i="13"/>
  <c r="T12" i="13"/>
  <c r="U12" i="13"/>
  <c r="V12" i="13" s="1"/>
  <c r="W12" i="13"/>
  <c r="X12" i="13"/>
  <c r="Y12" i="13"/>
  <c r="AD12" i="13"/>
  <c r="AE12" i="13" s="1"/>
  <c r="AF12" i="13"/>
  <c r="AL12" i="13"/>
  <c r="AO12" i="13"/>
  <c r="AP12" i="13"/>
  <c r="AQ12" i="13" s="1"/>
  <c r="K45" i="13"/>
  <c r="L45" i="13"/>
  <c r="N45" i="13"/>
  <c r="O45" i="13"/>
  <c r="P45" i="13"/>
  <c r="Q45" i="13"/>
  <c r="R45" i="13"/>
  <c r="T45" i="13"/>
  <c r="U45" i="13"/>
  <c r="W45" i="13"/>
  <c r="X45" i="13"/>
  <c r="Z45" i="13"/>
  <c r="AA45" i="13"/>
  <c r="AB45" i="13" s="1"/>
  <c r="AC45" i="13"/>
  <c r="AD45" i="13"/>
  <c r="AE45" i="13"/>
  <c r="AF45" i="13"/>
  <c r="AG45" i="13"/>
  <c r="AH45" i="13"/>
  <c r="AI45" i="13"/>
  <c r="AJ45" i="13"/>
  <c r="AK45" i="13" s="1"/>
  <c r="AL45" i="13"/>
  <c r="AM45" i="13"/>
  <c r="AN45" i="13"/>
  <c r="AO45" i="13"/>
  <c r="AP45" i="13"/>
  <c r="AQ45" i="13"/>
  <c r="H45" i="13"/>
  <c r="F46" i="13"/>
  <c r="G46" i="13" s="1"/>
  <c r="E46" i="13"/>
  <c r="V45" i="13" l="1"/>
  <c r="M45" i="13"/>
  <c r="S34" i="13"/>
  <c r="Y45" i="13"/>
  <c r="E45" i="13"/>
  <c r="Y13" i="13"/>
  <c r="Y35" i="13"/>
  <c r="S45" i="13"/>
  <c r="S35" i="13"/>
  <c r="AA12" i="13"/>
  <c r="AB12" i="13" s="1"/>
  <c r="AM12" i="13"/>
  <c r="AN12" i="13" s="1"/>
  <c r="V35" i="13"/>
  <c r="P34" i="13"/>
  <c r="AG12" i="13"/>
  <c r="AH12" i="13" s="1"/>
  <c r="L12" i="13"/>
  <c r="M12" i="13" s="1"/>
  <c r="AN43" i="13" l="1"/>
  <c r="AK43" i="13"/>
  <c r="AE43" i="13"/>
  <c r="AH43" i="13"/>
  <c r="AB43" i="13"/>
  <c r="Y43" i="13"/>
  <c r="V43" i="13"/>
  <c r="S43" i="13"/>
  <c r="P43" i="13"/>
  <c r="M43" i="13"/>
  <c r="J43" i="13"/>
  <c r="E21" i="13"/>
  <c r="N24" i="13"/>
  <c r="N18" i="13" s="1"/>
  <c r="O24" i="13"/>
  <c r="T24" i="13"/>
  <c r="T18" i="13" s="1"/>
  <c r="U24" i="13"/>
  <c r="W24" i="13"/>
  <c r="W18" i="13" s="1"/>
  <c r="Z24" i="13"/>
  <c r="Z18" i="13" s="1"/>
  <c r="AC24" i="13"/>
  <c r="AC18" i="13" s="1"/>
  <c r="AD24" i="13"/>
  <c r="AF24" i="13"/>
  <c r="AF18" i="13" s="1"/>
  <c r="AG24" i="13"/>
  <c r="AG18" i="13" s="1"/>
  <c r="AH18" i="13" s="1"/>
  <c r="AI24" i="13"/>
  <c r="AI18" i="13" s="1"/>
  <c r="AL24" i="13"/>
  <c r="AL18" i="13" s="1"/>
  <c r="AM24" i="13"/>
  <c r="AO24" i="13"/>
  <c r="AO18" i="13" s="1"/>
  <c r="AP24" i="13"/>
  <c r="AQ24" i="13" s="1"/>
  <c r="I24" i="13"/>
  <c r="I18" i="13" s="1"/>
  <c r="F43" i="13"/>
  <c r="E43" i="13"/>
  <c r="K42" i="13"/>
  <c r="L42" i="13"/>
  <c r="N42" i="13"/>
  <c r="O42" i="13"/>
  <c r="Q42" i="13"/>
  <c r="R42" i="13"/>
  <c r="T42" i="13"/>
  <c r="U42" i="13"/>
  <c r="V42" i="13" s="1"/>
  <c r="W42" i="13"/>
  <c r="X42" i="13"/>
  <c r="Y42" i="13" s="1"/>
  <c r="Z42" i="13"/>
  <c r="AA42" i="13"/>
  <c r="AC42" i="13"/>
  <c r="AD42" i="13"/>
  <c r="AE42" i="13" s="1"/>
  <c r="AF42" i="13"/>
  <c r="AG42" i="13"/>
  <c r="AH42" i="13" s="1"/>
  <c r="AI42" i="13"/>
  <c r="AJ42" i="13"/>
  <c r="AK42" i="13" s="1"/>
  <c r="AL42" i="13"/>
  <c r="AM42" i="13"/>
  <c r="AN42" i="13" s="1"/>
  <c r="AO42" i="13"/>
  <c r="AP42" i="13"/>
  <c r="AQ42" i="13" s="1"/>
  <c r="I42" i="13"/>
  <c r="H42" i="13"/>
  <c r="AB42" i="13" l="1"/>
  <c r="S42" i="13"/>
  <c r="J34" i="13"/>
  <c r="E34" i="13"/>
  <c r="E42" i="13"/>
  <c r="U18" i="13"/>
  <c r="V18" i="13" s="1"/>
  <c r="V24" i="13"/>
  <c r="P24" i="13"/>
  <c r="O18" i="13"/>
  <c r="P18" i="13" s="1"/>
  <c r="AM18" i="13"/>
  <c r="AN18" i="13" s="1"/>
  <c r="AN24" i="13"/>
  <c r="AE24" i="13"/>
  <c r="AD18" i="13"/>
  <c r="AE18" i="13" s="1"/>
  <c r="AJ24" i="13"/>
  <c r="AA24" i="13"/>
  <c r="Q24" i="13"/>
  <c r="Q18" i="13" s="1"/>
  <c r="L24" i="13"/>
  <c r="F34" i="13"/>
  <c r="G34" i="13" s="1"/>
  <c r="R24" i="13"/>
  <c r="M42" i="13"/>
  <c r="H24" i="13"/>
  <c r="H18" i="13" s="1"/>
  <c r="K24" i="13"/>
  <c r="K18" i="13" s="1"/>
  <c r="P42" i="13"/>
  <c r="AH24" i="13"/>
  <c r="X24" i="13"/>
  <c r="AP18" i="13"/>
  <c r="AQ18" i="13" s="1"/>
  <c r="F42" i="13"/>
  <c r="R30" i="13"/>
  <c r="R13" i="13" s="1"/>
  <c r="M24" i="13" l="1"/>
  <c r="L18" i="13"/>
  <c r="M18" i="13" s="1"/>
  <c r="S24" i="13"/>
  <c r="R18" i="13"/>
  <c r="S18" i="13" s="1"/>
  <c r="AA18" i="13"/>
  <c r="AB18" i="13" s="1"/>
  <c r="AB24" i="13"/>
  <c r="Y24" i="13"/>
  <c r="X18" i="13"/>
  <c r="Y18" i="13" s="1"/>
  <c r="AK24" i="13"/>
  <c r="AJ18" i="13"/>
  <c r="AK18" i="13" s="1"/>
  <c r="F47" i="13"/>
  <c r="P47" i="13"/>
  <c r="S47" i="13"/>
  <c r="V47" i="13"/>
  <c r="Y47" i="13"/>
  <c r="AB47" i="13"/>
  <c r="AE47" i="13"/>
  <c r="AH47" i="13"/>
  <c r="AK47" i="13"/>
  <c r="AN47" i="13"/>
  <c r="AQ47" i="13"/>
  <c r="K33" i="13"/>
  <c r="L33" i="13"/>
  <c r="N33" i="13"/>
  <c r="Q33" i="13"/>
  <c r="R33" i="13"/>
  <c r="T33" i="13"/>
  <c r="U33" i="13"/>
  <c r="W33" i="13"/>
  <c r="X33" i="13"/>
  <c r="Z33" i="13"/>
  <c r="AC33" i="13"/>
  <c r="AD33" i="13"/>
  <c r="AE33" i="13" s="1"/>
  <c r="AF33" i="13"/>
  <c r="AG33" i="13"/>
  <c r="AH33" i="13" s="1"/>
  <c r="AI33" i="13"/>
  <c r="AJ33" i="13"/>
  <c r="AK33" i="13" s="1"/>
  <c r="AL33" i="13"/>
  <c r="AO33" i="13"/>
  <c r="AP33" i="13"/>
  <c r="AQ33" i="13" s="1"/>
  <c r="M47" i="13"/>
  <c r="I45" i="13"/>
  <c r="F45" i="13" s="1"/>
  <c r="M44" i="13"/>
  <c r="P44" i="13"/>
  <c r="S44" i="13"/>
  <c r="V44" i="13"/>
  <c r="Y44" i="13"/>
  <c r="AB44" i="13"/>
  <c r="AE44" i="13"/>
  <c r="AH44" i="13"/>
  <c r="AK44" i="13"/>
  <c r="AN44" i="13"/>
  <c r="AQ44" i="13"/>
  <c r="K38" i="13"/>
  <c r="L38" i="13"/>
  <c r="M38" i="13" s="1"/>
  <c r="N38" i="13"/>
  <c r="O38" i="13"/>
  <c r="P38" i="13" s="1"/>
  <c r="Q38" i="13"/>
  <c r="R38" i="13"/>
  <c r="S38" i="13" s="1"/>
  <c r="T38" i="13"/>
  <c r="U38" i="13"/>
  <c r="V38" i="13" s="1"/>
  <c r="W38" i="13"/>
  <c r="X38" i="13"/>
  <c r="Y38" i="13" s="1"/>
  <c r="Z38" i="13"/>
  <c r="AA38" i="13"/>
  <c r="AC38" i="13"/>
  <c r="AD38" i="13"/>
  <c r="AE38" i="13" s="1"/>
  <c r="AF38" i="13"/>
  <c r="AG38" i="13"/>
  <c r="AH38" i="13" s="1"/>
  <c r="AI38" i="13"/>
  <c r="AJ38" i="13"/>
  <c r="AK38" i="13" s="1"/>
  <c r="AL38" i="13"/>
  <c r="AM38" i="13"/>
  <c r="AN38" i="13" s="1"/>
  <c r="AO38" i="13"/>
  <c r="AP38" i="13"/>
  <c r="AQ38" i="13" s="1"/>
  <c r="M39" i="13"/>
  <c r="P39" i="13"/>
  <c r="S39" i="13"/>
  <c r="V39" i="13"/>
  <c r="Y39" i="13"/>
  <c r="AB39" i="13"/>
  <c r="AE39" i="13"/>
  <c r="AH39" i="13"/>
  <c r="AK39" i="13"/>
  <c r="AN39" i="13"/>
  <c r="AQ39" i="13"/>
  <c r="AB38" i="13" l="1"/>
  <c r="Y33" i="13"/>
  <c r="V33" i="13"/>
  <c r="S33" i="13"/>
  <c r="M33" i="13"/>
  <c r="AA33" i="13"/>
  <c r="AB33" i="13" s="1"/>
  <c r="O33" i="13"/>
  <c r="P33" i="13" s="1"/>
  <c r="AM33" i="13"/>
  <c r="AN33" i="13" s="1"/>
  <c r="K36" i="13" l="1"/>
  <c r="L36" i="13"/>
  <c r="N36" i="13"/>
  <c r="O36" i="13"/>
  <c r="P36" i="13" s="1"/>
  <c r="Q36" i="13"/>
  <c r="R36" i="13"/>
  <c r="T36" i="13"/>
  <c r="U36" i="13"/>
  <c r="V36" i="13" s="1"/>
  <c r="W36" i="13"/>
  <c r="X36" i="13"/>
  <c r="Y36" i="13" s="1"/>
  <c r="Z36" i="13"/>
  <c r="AA36" i="13"/>
  <c r="AC36" i="13"/>
  <c r="AD36" i="13"/>
  <c r="AE36" i="13" s="1"/>
  <c r="AF36" i="13"/>
  <c r="AG36" i="13"/>
  <c r="AH36" i="13" s="1"/>
  <c r="AI36" i="13"/>
  <c r="AJ36" i="13"/>
  <c r="AK36" i="13" s="1"/>
  <c r="AL36" i="13"/>
  <c r="AM36" i="13"/>
  <c r="AN36" i="13" s="1"/>
  <c r="AO36" i="13"/>
  <c r="AP36" i="13"/>
  <c r="AQ36" i="13" s="1"/>
  <c r="M37" i="13"/>
  <c r="P37" i="13"/>
  <c r="S37" i="13"/>
  <c r="V37" i="13"/>
  <c r="Y37" i="13"/>
  <c r="AB37" i="13"/>
  <c r="AE37" i="13"/>
  <c r="AH37" i="13"/>
  <c r="AK37" i="13"/>
  <c r="AN37" i="13"/>
  <c r="AQ37" i="13"/>
  <c r="K30" i="13"/>
  <c r="K13" i="13" s="1"/>
  <c r="L30" i="13"/>
  <c r="L13" i="13" s="1"/>
  <c r="M13" i="13" s="1"/>
  <c r="N30" i="13"/>
  <c r="N13" i="13" s="1"/>
  <c r="O30" i="13"/>
  <c r="O13" i="13" s="1"/>
  <c r="Q30" i="13"/>
  <c r="Q13" i="13" s="1"/>
  <c r="S13" i="13" s="1"/>
  <c r="R29" i="13"/>
  <c r="U30" i="13"/>
  <c r="U13" i="13" s="1"/>
  <c r="V13" i="13" s="1"/>
  <c r="AA13" i="13"/>
  <c r="AB13" i="13" s="1"/>
  <c r="AC30" i="13"/>
  <c r="AC13" i="13" s="1"/>
  <c r="AD30" i="13"/>
  <c r="AD13" i="13" s="1"/>
  <c r="AE13" i="13" s="1"/>
  <c r="AF30" i="13"/>
  <c r="AF13" i="13" s="1"/>
  <c r="AG30" i="13"/>
  <c r="AG13" i="13" s="1"/>
  <c r="AH13" i="13" s="1"/>
  <c r="AI30" i="13"/>
  <c r="AI13" i="13" s="1"/>
  <c r="AJ30" i="13"/>
  <c r="AJ13" i="13" s="1"/>
  <c r="AK13" i="13" s="1"/>
  <c r="AL30" i="13"/>
  <c r="AL13" i="13" s="1"/>
  <c r="AM30" i="13"/>
  <c r="AM13" i="13" s="1"/>
  <c r="AN13" i="13" s="1"/>
  <c r="AP30" i="13"/>
  <c r="I35" i="13"/>
  <c r="I33" i="13" s="1"/>
  <c r="H35" i="13"/>
  <c r="H33" i="13" s="1"/>
  <c r="E33" i="13" s="1"/>
  <c r="AB36" i="13" l="1"/>
  <c r="AQ30" i="13"/>
  <c r="AP13" i="13"/>
  <c r="AQ13" i="13" s="1"/>
  <c r="P13" i="13"/>
  <c r="X29" i="13"/>
  <c r="S36" i="13"/>
  <c r="AL29" i="13"/>
  <c r="AG29" i="13"/>
  <c r="AH29" i="13" s="1"/>
  <c r="AB30" i="13"/>
  <c r="W29" i="13"/>
  <c r="AJ29" i="13"/>
  <c r="AK29" i="13" s="1"/>
  <c r="Z29" i="13"/>
  <c r="AI29" i="13"/>
  <c r="AD29" i="13"/>
  <c r="AE29" i="13" s="1"/>
  <c r="Y30" i="13"/>
  <c r="T29" i="13"/>
  <c r="AP29" i="13"/>
  <c r="AQ29" i="13" s="1"/>
  <c r="AF29" i="13"/>
  <c r="U29" i="13"/>
  <c r="AN30" i="13"/>
  <c r="AH30" i="13"/>
  <c r="AC29" i="13"/>
  <c r="Q29" i="13"/>
  <c r="S29" i="13" s="1"/>
  <c r="N29" i="13"/>
  <c r="P30" i="13"/>
  <c r="M36" i="13"/>
  <c r="AO29" i="13"/>
  <c r="K29" i="13"/>
  <c r="L29" i="13"/>
  <c r="M30" i="13"/>
  <c r="F35" i="13"/>
  <c r="F33" i="13"/>
  <c r="AE30" i="13"/>
  <c r="V30" i="13"/>
  <c r="AK30" i="13"/>
  <c r="S30" i="13"/>
  <c r="AM29" i="13"/>
  <c r="AN29" i="13" s="1"/>
  <c r="AA29" i="13"/>
  <c r="O29" i="13"/>
  <c r="AB29" i="13" l="1"/>
  <c r="Y29" i="13"/>
  <c r="V29" i="13"/>
  <c r="P29" i="13"/>
  <c r="M29" i="13"/>
  <c r="F8" i="14"/>
  <c r="F26" i="13" l="1"/>
  <c r="F20" i="13" s="1"/>
  <c r="F14" i="13" s="1"/>
  <c r="E26" i="13"/>
  <c r="E20" i="13" s="1"/>
  <c r="E14" i="13" s="1"/>
  <c r="H20" i="13"/>
  <c r="H14" i="13" s="1"/>
  <c r="I20" i="13"/>
  <c r="I14" i="13" s="1"/>
  <c r="J20" i="13"/>
  <c r="J14" i="13" s="1"/>
  <c r="K20" i="13"/>
  <c r="K14" i="13" s="1"/>
  <c r="L20" i="13"/>
  <c r="L14" i="13" s="1"/>
  <c r="M20" i="13"/>
  <c r="M14" i="13" s="1"/>
  <c r="N20" i="13"/>
  <c r="N14" i="13" s="1"/>
  <c r="O20" i="13"/>
  <c r="O14" i="13" s="1"/>
  <c r="P20" i="13"/>
  <c r="P14" i="13" s="1"/>
  <c r="Q20" i="13"/>
  <c r="Q14" i="13" s="1"/>
  <c r="R20" i="13"/>
  <c r="R14" i="13" s="1"/>
  <c r="S20" i="13"/>
  <c r="S14" i="13" s="1"/>
  <c r="T20" i="13"/>
  <c r="T14" i="13" s="1"/>
  <c r="U20" i="13"/>
  <c r="U14" i="13" s="1"/>
  <c r="V20" i="13"/>
  <c r="V14" i="13" s="1"/>
  <c r="W20" i="13"/>
  <c r="W14" i="13" s="1"/>
  <c r="X20" i="13"/>
  <c r="X14" i="13" s="1"/>
  <c r="Y20" i="13"/>
  <c r="Y14" i="13" s="1"/>
  <c r="Z20" i="13"/>
  <c r="Z14" i="13" s="1"/>
  <c r="AA20" i="13"/>
  <c r="AA14" i="13" s="1"/>
  <c r="AB20" i="13"/>
  <c r="AB14" i="13" s="1"/>
  <c r="AC20" i="13"/>
  <c r="AC14" i="13" s="1"/>
  <c r="AD20" i="13"/>
  <c r="AD14" i="13" s="1"/>
  <c r="AE20" i="13"/>
  <c r="AE14" i="13" s="1"/>
  <c r="AF20" i="13"/>
  <c r="AF14" i="13" s="1"/>
  <c r="AG20" i="13"/>
  <c r="AG14" i="13" s="1"/>
  <c r="AH20" i="13"/>
  <c r="AH14" i="13" s="1"/>
  <c r="AI20" i="13"/>
  <c r="AI14" i="13" s="1"/>
  <c r="AJ20" i="13"/>
  <c r="AJ14" i="13" s="1"/>
  <c r="AK20" i="13"/>
  <c r="AK14" i="13" s="1"/>
  <c r="AL20" i="13"/>
  <c r="AL14" i="13" s="1"/>
  <c r="AM20" i="13"/>
  <c r="AM14" i="13" s="1"/>
  <c r="AN20" i="13"/>
  <c r="AN14" i="13" s="1"/>
  <c r="AO20" i="13"/>
  <c r="AO14" i="13" s="1"/>
  <c r="AP20" i="13"/>
  <c r="AP14" i="13" s="1"/>
  <c r="AQ20" i="13"/>
  <c r="AQ14" i="13" s="1"/>
  <c r="E15" i="13"/>
  <c r="F21" i="13"/>
  <c r="F15" i="13" s="1"/>
  <c r="H21" i="13"/>
  <c r="H15" i="13" s="1"/>
  <c r="I21" i="13"/>
  <c r="I15" i="13" s="1"/>
  <c r="J21" i="13"/>
  <c r="J15" i="13" s="1"/>
  <c r="K21" i="13"/>
  <c r="K15" i="13" s="1"/>
  <c r="L21" i="13"/>
  <c r="L15" i="13" s="1"/>
  <c r="M21" i="13"/>
  <c r="M15" i="13" s="1"/>
  <c r="N21" i="13"/>
  <c r="N15" i="13" s="1"/>
  <c r="O21" i="13"/>
  <c r="O15" i="13" s="1"/>
  <c r="P21" i="13"/>
  <c r="P15" i="13" s="1"/>
  <c r="Q21" i="13"/>
  <c r="Q15" i="13" s="1"/>
  <c r="R21" i="13"/>
  <c r="R15" i="13" s="1"/>
  <c r="S21" i="13"/>
  <c r="S15" i="13" s="1"/>
  <c r="T21" i="13"/>
  <c r="T15" i="13" s="1"/>
  <c r="U21" i="13"/>
  <c r="U15" i="13" s="1"/>
  <c r="V21" i="13"/>
  <c r="V15" i="13" s="1"/>
  <c r="W21" i="13"/>
  <c r="W15" i="13" s="1"/>
  <c r="X21" i="13"/>
  <c r="X15" i="13" s="1"/>
  <c r="Y21" i="13"/>
  <c r="Y15" i="13" s="1"/>
  <c r="Z21" i="13"/>
  <c r="Z15" i="13" s="1"/>
  <c r="AA21" i="13"/>
  <c r="AA15" i="13" s="1"/>
  <c r="AB21" i="13"/>
  <c r="AB15" i="13" s="1"/>
  <c r="AC21" i="13"/>
  <c r="AC15" i="13" s="1"/>
  <c r="AD21" i="13"/>
  <c r="AD15" i="13" s="1"/>
  <c r="AE21" i="13"/>
  <c r="AE15" i="13" s="1"/>
  <c r="AF21" i="13"/>
  <c r="AF15" i="13" s="1"/>
  <c r="AG21" i="13"/>
  <c r="AG15" i="13" s="1"/>
  <c r="AH21" i="13"/>
  <c r="AH15" i="13" s="1"/>
  <c r="AI21" i="13"/>
  <c r="AI15" i="13" s="1"/>
  <c r="AJ21" i="13"/>
  <c r="AJ15" i="13" s="1"/>
  <c r="AK21" i="13"/>
  <c r="AK15" i="13" s="1"/>
  <c r="AL21" i="13"/>
  <c r="AL15" i="13" s="1"/>
  <c r="AM21" i="13"/>
  <c r="AM15" i="13" s="1"/>
  <c r="AN21" i="13"/>
  <c r="AN15" i="13" s="1"/>
  <c r="AO21" i="13"/>
  <c r="AO15" i="13" s="1"/>
  <c r="AP21" i="13"/>
  <c r="AP15" i="13" s="1"/>
  <c r="AQ21" i="13"/>
  <c r="AQ15" i="13" s="1"/>
  <c r="E22" i="13"/>
  <c r="E16" i="13" s="1"/>
  <c r="F22" i="13"/>
  <c r="F16" i="13" s="1"/>
  <c r="H22" i="13"/>
  <c r="H16" i="13" s="1"/>
  <c r="I22" i="13"/>
  <c r="I16" i="13" s="1"/>
  <c r="J22" i="13"/>
  <c r="J16" i="13" s="1"/>
  <c r="K22" i="13"/>
  <c r="K16" i="13" s="1"/>
  <c r="L22" i="13"/>
  <c r="L16" i="13" s="1"/>
  <c r="M22" i="13"/>
  <c r="M16" i="13" s="1"/>
  <c r="N22" i="13"/>
  <c r="N16" i="13" s="1"/>
  <c r="O22" i="13"/>
  <c r="O16" i="13" s="1"/>
  <c r="P22" i="13"/>
  <c r="P16" i="13" s="1"/>
  <c r="Q22" i="13"/>
  <c r="Q16" i="13" s="1"/>
  <c r="R22" i="13"/>
  <c r="R16" i="13" s="1"/>
  <c r="S22" i="13"/>
  <c r="S16" i="13" s="1"/>
  <c r="T22" i="13"/>
  <c r="T16" i="13" s="1"/>
  <c r="U22" i="13"/>
  <c r="U16" i="13" s="1"/>
  <c r="V22" i="13"/>
  <c r="V16" i="13" s="1"/>
  <c r="W22" i="13"/>
  <c r="W16" i="13" s="1"/>
  <c r="X22" i="13"/>
  <c r="X16" i="13" s="1"/>
  <c r="Y22" i="13"/>
  <c r="Y16" i="13" s="1"/>
  <c r="Z22" i="13"/>
  <c r="Z16" i="13" s="1"/>
  <c r="AA22" i="13"/>
  <c r="AA16" i="13" s="1"/>
  <c r="AB22" i="13"/>
  <c r="AB16" i="13" s="1"/>
  <c r="AC22" i="13"/>
  <c r="AC16" i="13" s="1"/>
  <c r="AD22" i="13"/>
  <c r="AD16" i="13" s="1"/>
  <c r="AE22" i="13"/>
  <c r="AE16" i="13" s="1"/>
  <c r="AF22" i="13"/>
  <c r="AF16" i="13" s="1"/>
  <c r="AG22" i="13"/>
  <c r="AG16" i="13" s="1"/>
  <c r="AH22" i="13"/>
  <c r="AH16" i="13" s="1"/>
  <c r="AI22" i="13"/>
  <c r="AI16" i="13" s="1"/>
  <c r="AJ22" i="13"/>
  <c r="AJ16" i="13" s="1"/>
  <c r="AK22" i="13"/>
  <c r="AK16" i="13" s="1"/>
  <c r="AL22" i="13"/>
  <c r="AL16" i="13" s="1"/>
  <c r="AM22" i="13"/>
  <c r="AM16" i="13" s="1"/>
  <c r="AN22" i="13"/>
  <c r="AN16" i="13" s="1"/>
  <c r="AO22" i="13"/>
  <c r="AO16" i="13" s="1"/>
  <c r="AP22" i="13"/>
  <c r="AP16" i="13" s="1"/>
  <c r="AQ22" i="13"/>
  <c r="AQ16" i="13" s="1"/>
  <c r="G27" i="13"/>
  <c r="G21" i="13" s="1"/>
  <c r="G15" i="13" s="1"/>
  <c r="G28" i="13"/>
  <c r="G22" i="13" s="1"/>
  <c r="G16" i="13" s="1"/>
  <c r="AQ32" i="13"/>
  <c r="AQ41" i="13"/>
  <c r="AN32" i="13"/>
  <c r="AN41" i="13"/>
  <c r="AK32" i="13"/>
  <c r="AK41" i="13"/>
  <c r="AH32" i="13"/>
  <c r="AH41" i="13"/>
  <c r="AE32" i="13"/>
  <c r="AE41" i="13"/>
  <c r="AB32" i="13"/>
  <c r="Y32" i="13"/>
  <c r="Y41" i="13"/>
  <c r="V32" i="13"/>
  <c r="V41" i="13"/>
  <c r="S32" i="13"/>
  <c r="S41" i="13"/>
  <c r="P32" i="13"/>
  <c r="P41" i="13"/>
  <c r="M32" i="13"/>
  <c r="M41" i="13"/>
  <c r="J32" i="13"/>
  <c r="J37" i="13"/>
  <c r="J39" i="13"/>
  <c r="J41" i="13"/>
  <c r="J44" i="13"/>
  <c r="J47" i="13"/>
  <c r="G26" i="13" l="1"/>
  <c r="G20" i="13" s="1"/>
  <c r="G14" i="13" s="1"/>
  <c r="L31" i="13"/>
  <c r="K31" i="13"/>
  <c r="M31" i="13" l="1"/>
  <c r="H30" i="13" l="1"/>
  <c r="I30" i="13"/>
  <c r="I13" i="13" s="1"/>
  <c r="H40" i="13"/>
  <c r="H38" i="13"/>
  <c r="J42" i="13"/>
  <c r="AP40" i="13"/>
  <c r="AO40" i="13"/>
  <c r="AM40" i="13"/>
  <c r="AL40" i="13"/>
  <c r="AJ40" i="13"/>
  <c r="AI40" i="13"/>
  <c r="AG40" i="13"/>
  <c r="AF40" i="13"/>
  <c r="AD40" i="13"/>
  <c r="AC40" i="13"/>
  <c r="AA40" i="13"/>
  <c r="AB40" i="13" s="1"/>
  <c r="Z40" i="13"/>
  <c r="X40" i="13"/>
  <c r="W40" i="13"/>
  <c r="U40" i="13"/>
  <c r="T40" i="13"/>
  <c r="R40" i="13"/>
  <c r="Q40" i="13"/>
  <c r="O40" i="13"/>
  <c r="N40" i="13"/>
  <c r="L40" i="13"/>
  <c r="K40" i="13"/>
  <c r="I40" i="13"/>
  <c r="I38" i="13"/>
  <c r="J38" i="13" s="1"/>
  <c r="I36" i="13"/>
  <c r="H36" i="13"/>
  <c r="AP31" i="13"/>
  <c r="AQ31" i="13" s="1"/>
  <c r="AO31" i="13"/>
  <c r="AM31" i="13"/>
  <c r="AL31" i="13"/>
  <c r="AJ31" i="13"/>
  <c r="AK31" i="13" s="1"/>
  <c r="AI31" i="13"/>
  <c r="AG31" i="13"/>
  <c r="AF31" i="13"/>
  <c r="AD31" i="13"/>
  <c r="AC31" i="13"/>
  <c r="AA31" i="13"/>
  <c r="Z31" i="13"/>
  <c r="X31" i="13"/>
  <c r="Y31" i="13" s="1"/>
  <c r="W31" i="13"/>
  <c r="U31" i="13"/>
  <c r="T31" i="13"/>
  <c r="R31" i="13"/>
  <c r="Q31" i="13"/>
  <c r="O31" i="13"/>
  <c r="N31" i="13"/>
  <c r="I31" i="13"/>
  <c r="H31" i="13"/>
  <c r="H29" i="13" l="1"/>
  <c r="H13" i="13"/>
  <c r="H19" i="13" s="1"/>
  <c r="S40" i="13"/>
  <c r="AN40" i="13"/>
  <c r="AH40" i="13"/>
  <c r="AE40" i="13"/>
  <c r="AQ40" i="13"/>
  <c r="AK40" i="13"/>
  <c r="AN31" i="13"/>
  <c r="AH31" i="13"/>
  <c r="AE31" i="13"/>
  <c r="Y40" i="13"/>
  <c r="V31" i="13"/>
  <c r="AB31" i="13"/>
  <c r="V40" i="13"/>
  <c r="J40" i="13"/>
  <c r="M40" i="13"/>
  <c r="S31" i="13"/>
  <c r="P40" i="13"/>
  <c r="P31" i="13"/>
  <c r="J45" i="13"/>
  <c r="J31" i="13"/>
  <c r="J35" i="13"/>
  <c r="I29" i="13"/>
  <c r="J29" i="13" s="1"/>
  <c r="J30" i="13"/>
  <c r="J36" i="13"/>
  <c r="R51" i="13"/>
  <c r="AJ51" i="13"/>
  <c r="N51" i="13"/>
  <c r="AA51" i="13"/>
  <c r="O51" i="13"/>
  <c r="Q51" i="13"/>
  <c r="X51" i="13"/>
  <c r="AM51" i="13"/>
  <c r="AG51" i="13"/>
  <c r="AP51" i="13"/>
  <c r="L51" i="13"/>
  <c r="W51" i="13"/>
  <c r="AC51" i="13"/>
  <c r="H51" i="13"/>
  <c r="AO51" i="13"/>
  <c r="AL51" i="13"/>
  <c r="AF51" i="13"/>
  <c r="E44" i="13"/>
  <c r="F44" i="13"/>
  <c r="E41" i="13"/>
  <c r="E40" i="13" s="1"/>
  <c r="E47" i="13"/>
  <c r="F41" i="13"/>
  <c r="F39" i="13"/>
  <c r="E39" i="13"/>
  <c r="E38" i="13" s="1"/>
  <c r="F37" i="13"/>
  <c r="E37" i="13"/>
  <c r="E36" i="13" s="1"/>
  <c r="E35" i="13"/>
  <c r="F32" i="13"/>
  <c r="E32" i="13"/>
  <c r="AQ51" i="13" l="1"/>
  <c r="AN51" i="13"/>
  <c r="AH51" i="13"/>
  <c r="Y51" i="13"/>
  <c r="S51" i="13"/>
  <c r="AJ19" i="13"/>
  <c r="AJ25" i="13" s="1"/>
  <c r="P51" i="13"/>
  <c r="K51" i="13"/>
  <c r="M51" i="13" s="1"/>
  <c r="U51" i="13"/>
  <c r="T19" i="13"/>
  <c r="T25" i="13" s="1"/>
  <c r="T23" i="13" s="1"/>
  <c r="T51" i="13"/>
  <c r="Z51" i="13"/>
  <c r="AI51" i="13"/>
  <c r="AD19" i="13"/>
  <c r="AD25" i="13" s="1"/>
  <c r="AD51" i="13"/>
  <c r="AE51" i="13" s="1"/>
  <c r="G42" i="13"/>
  <c r="G44" i="13"/>
  <c r="G47" i="13"/>
  <c r="F40" i="13"/>
  <c r="G40" i="13" s="1"/>
  <c r="G41" i="13"/>
  <c r="F36" i="13"/>
  <c r="G36" i="13" s="1"/>
  <c r="G37" i="13"/>
  <c r="O19" i="13"/>
  <c r="O25" i="13" s="1"/>
  <c r="J33" i="13"/>
  <c r="R19" i="13"/>
  <c r="R25" i="13" s="1"/>
  <c r="G35" i="13"/>
  <c r="G33" i="13" s="1"/>
  <c r="F38" i="13"/>
  <c r="G38" i="13" s="1"/>
  <c r="G39" i="13"/>
  <c r="I19" i="13"/>
  <c r="I25" i="13" s="1"/>
  <c r="J13" i="13"/>
  <c r="E31" i="13"/>
  <c r="G32" i="13"/>
  <c r="F31" i="13"/>
  <c r="N19" i="13"/>
  <c r="N25" i="13" s="1"/>
  <c r="N23" i="13" s="1"/>
  <c r="E24" i="13"/>
  <c r="L19" i="13"/>
  <c r="AA19" i="13"/>
  <c r="U19" i="13"/>
  <c r="Q19" i="13"/>
  <c r="AG19" i="13"/>
  <c r="AP19" i="13"/>
  <c r="AM19" i="13"/>
  <c r="X19" i="13"/>
  <c r="I51" i="13"/>
  <c r="F13" i="13"/>
  <c r="AI19" i="13"/>
  <c r="Z19" i="13"/>
  <c r="Z25" i="13" s="1"/>
  <c r="W19" i="13"/>
  <c r="W25" i="13" s="1"/>
  <c r="W23" i="13" s="1"/>
  <c r="AC19" i="13"/>
  <c r="K19" i="13"/>
  <c r="H25" i="13"/>
  <c r="H23" i="13" s="1"/>
  <c r="AO19" i="13"/>
  <c r="E13" i="13"/>
  <c r="E51" i="13" s="1"/>
  <c r="AL19" i="13"/>
  <c r="AF19" i="13"/>
  <c r="F30" i="13"/>
  <c r="E30" i="13"/>
  <c r="AK51" i="13" l="1"/>
  <c r="AB51" i="13"/>
  <c r="V51" i="13"/>
  <c r="J24" i="13"/>
  <c r="AE19" i="13"/>
  <c r="J51" i="13"/>
  <c r="G45" i="13"/>
  <c r="J19" i="13"/>
  <c r="P25" i="13"/>
  <c r="AN19" i="13"/>
  <c r="P19" i="13"/>
  <c r="G13" i="13"/>
  <c r="AH19" i="13"/>
  <c r="Q25" i="13"/>
  <c r="S25" i="13" s="1"/>
  <c r="S19" i="13"/>
  <c r="Y19" i="13"/>
  <c r="V19" i="13"/>
  <c r="AA25" i="13"/>
  <c r="AA23" i="13" s="1"/>
  <c r="AB19" i="13"/>
  <c r="AK19" i="13"/>
  <c r="L25" i="13"/>
  <c r="M19" i="13"/>
  <c r="AP25" i="13"/>
  <c r="AQ19" i="13"/>
  <c r="G31" i="13"/>
  <c r="E29" i="13"/>
  <c r="G30" i="13"/>
  <c r="F51" i="13"/>
  <c r="G51" i="13" s="1"/>
  <c r="F29" i="13"/>
  <c r="J25" i="13"/>
  <c r="U25" i="13"/>
  <c r="V25" i="13" s="1"/>
  <c r="X25" i="13"/>
  <c r="AG25" i="13"/>
  <c r="F19" i="13"/>
  <c r="AM25" i="13"/>
  <c r="AI25" i="13"/>
  <c r="AK25" i="13" s="1"/>
  <c r="K25" i="13"/>
  <c r="K23" i="13" s="1"/>
  <c r="AC25" i="13"/>
  <c r="AE25" i="13" s="1"/>
  <c r="AO25" i="13"/>
  <c r="AL25" i="13"/>
  <c r="AF25" i="13"/>
  <c r="E19" i="13"/>
  <c r="R23" i="13" l="1"/>
  <c r="O23" i="13"/>
  <c r="P23" i="13" s="1"/>
  <c r="L23" i="13"/>
  <c r="M23" i="13" s="1"/>
  <c r="I23" i="13"/>
  <c r="J23" i="13" s="1"/>
  <c r="AP23" i="13"/>
  <c r="G29" i="13"/>
  <c r="AD23" i="13"/>
  <c r="G19" i="13"/>
  <c r="Q23" i="13"/>
  <c r="AG23" i="13"/>
  <c r="AH25" i="13"/>
  <c r="X23" i="13"/>
  <c r="Y23" i="13" s="1"/>
  <c r="Y25" i="13"/>
  <c r="M25" i="13"/>
  <c r="AQ25" i="13"/>
  <c r="AB25" i="13"/>
  <c r="AM23" i="13"/>
  <c r="AN25" i="13"/>
  <c r="F24" i="13"/>
  <c r="G24" i="13" s="1"/>
  <c r="AI23" i="13"/>
  <c r="U23" i="13"/>
  <c r="V23" i="13" s="1"/>
  <c r="F25" i="13"/>
  <c r="AJ23" i="13"/>
  <c r="Z23" i="13"/>
  <c r="AB23" i="13" s="1"/>
  <c r="AC23" i="13"/>
  <c r="AO23" i="13"/>
  <c r="E25" i="13"/>
  <c r="AL23" i="13"/>
  <c r="AF23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E23" i="13" l="1"/>
  <c r="S23" i="13"/>
  <c r="AQ23" i="13"/>
  <c r="AK23" i="13"/>
  <c r="C8" i="8"/>
  <c r="D8" i="8" s="1"/>
  <c r="AE23" i="13"/>
  <c r="G25" i="13"/>
  <c r="AH23" i="13"/>
  <c r="AN23" i="13"/>
  <c r="F23" i="13"/>
  <c r="C5" i="8"/>
  <c r="C11" i="8"/>
  <c r="D11" i="8" s="1"/>
  <c r="C14" i="8"/>
  <c r="D14" i="8" s="1"/>
  <c r="C19" i="8"/>
  <c r="D19" i="8" s="1"/>
  <c r="D5" i="8"/>
  <c r="G23" i="13" l="1"/>
  <c r="C24" i="8"/>
  <c r="D24" i="8"/>
  <c r="H50" i="13"/>
  <c r="H49" i="13" s="1"/>
  <c r="H17" i="13"/>
  <c r="I11" i="13"/>
  <c r="I17" i="13"/>
  <c r="J18" i="13"/>
  <c r="I50" i="13" l="1"/>
  <c r="J50" i="13" s="1"/>
  <c r="J12" i="13"/>
  <c r="H11" i="13"/>
  <c r="J11" i="13" s="1"/>
  <c r="J17" i="13"/>
  <c r="I49" i="13"/>
  <c r="J49" i="13" s="1"/>
  <c r="K11" i="13"/>
  <c r="L11" i="13"/>
  <c r="O11" i="13"/>
  <c r="Q11" i="13"/>
  <c r="T11" i="13"/>
  <c r="U11" i="13"/>
  <c r="V11" i="13" s="1"/>
  <c r="W11" i="13"/>
  <c r="X11" i="13"/>
  <c r="Z50" i="13"/>
  <c r="Z49" i="13" s="1"/>
  <c r="AA11" i="13"/>
  <c r="AC11" i="13"/>
  <c r="AF11" i="13"/>
  <c r="AG11" i="13"/>
  <c r="AH11" i="13" s="1"/>
  <c r="AI11" i="13"/>
  <c r="AJ11" i="13"/>
  <c r="AK11" i="13" s="1"/>
  <c r="AL11" i="13"/>
  <c r="AM11" i="13"/>
  <c r="AN11" i="13" s="1"/>
  <c r="AO11" i="13"/>
  <c r="K17" i="13"/>
  <c r="L17" i="13"/>
  <c r="N17" i="13"/>
  <c r="O17" i="13"/>
  <c r="Q17" i="13"/>
  <c r="R17" i="13"/>
  <c r="T17" i="13"/>
  <c r="U17" i="13"/>
  <c r="V17" i="13" s="1"/>
  <c r="W17" i="13"/>
  <c r="X17" i="13"/>
  <c r="Z17" i="13"/>
  <c r="AA17" i="13"/>
  <c r="AB17" i="13" s="1"/>
  <c r="AC17" i="13"/>
  <c r="AD17" i="13"/>
  <c r="AE17" i="13" s="1"/>
  <c r="AF17" i="13"/>
  <c r="AG17" i="13"/>
  <c r="AH17" i="13" s="1"/>
  <c r="AI17" i="13"/>
  <c r="AJ17" i="13"/>
  <c r="AK17" i="13" s="1"/>
  <c r="AL17" i="13"/>
  <c r="AM17" i="13"/>
  <c r="AN17" i="13" s="1"/>
  <c r="AO17" i="13"/>
  <c r="AP17" i="13"/>
  <c r="AQ17" i="13" s="1"/>
  <c r="E18" i="13"/>
  <c r="E17" i="13" s="1"/>
  <c r="F18" i="13"/>
  <c r="F17" i="13" s="1"/>
  <c r="K50" i="13"/>
  <c r="K49" i="13" s="1"/>
  <c r="O50" i="13"/>
  <c r="P50" i="13" s="1"/>
  <c r="U50" i="13"/>
  <c r="U49" i="13" s="1"/>
  <c r="AG50" i="13"/>
  <c r="AG49" i="13" s="1"/>
  <c r="AH49" i="13" s="1"/>
  <c r="AO50" i="13"/>
  <c r="AO49" i="13" s="1"/>
  <c r="Y17" i="13" l="1"/>
  <c r="Y11" i="13"/>
  <c r="L50" i="13"/>
  <c r="L49" i="13" s="1"/>
  <c r="M49" i="13" s="1"/>
  <c r="AC50" i="13"/>
  <c r="AC49" i="13" s="1"/>
  <c r="X50" i="13"/>
  <c r="X49" i="13" s="1"/>
  <c r="M17" i="13"/>
  <c r="AJ50" i="13"/>
  <c r="AJ49" i="13" s="1"/>
  <c r="AK49" i="13" s="1"/>
  <c r="AI50" i="13"/>
  <c r="AI49" i="13" s="1"/>
  <c r="Q50" i="13"/>
  <c r="Q49" i="13" s="1"/>
  <c r="AF50" i="13"/>
  <c r="AF49" i="13" s="1"/>
  <c r="T50" i="13"/>
  <c r="T49" i="13" s="1"/>
  <c r="V49" i="13" s="1"/>
  <c r="W50" i="13"/>
  <c r="W49" i="13" s="1"/>
  <c r="G17" i="13"/>
  <c r="AA50" i="13"/>
  <c r="AB50" i="13" s="1"/>
  <c r="M50" i="13"/>
  <c r="S17" i="13"/>
  <c r="M11" i="13"/>
  <c r="AM50" i="13"/>
  <c r="AN50" i="13" s="1"/>
  <c r="AH50" i="13"/>
  <c r="V50" i="13"/>
  <c r="G18" i="13"/>
  <c r="P17" i="13"/>
  <c r="E12" i="13"/>
  <c r="E50" i="13" s="1"/>
  <c r="E49" i="13" s="1"/>
  <c r="Z11" i="13"/>
  <c r="AB11" i="13" s="1"/>
  <c r="N11" i="13"/>
  <c r="P11" i="13" s="1"/>
  <c r="AP50" i="13"/>
  <c r="AD50" i="13"/>
  <c r="R50" i="13"/>
  <c r="N50" i="13"/>
  <c r="N49" i="13" s="1"/>
  <c r="F12" i="13"/>
  <c r="AM49" i="13"/>
  <c r="AN49" i="13" s="1"/>
  <c r="AA49" i="13"/>
  <c r="AB49" i="13" s="1"/>
  <c r="O49" i="13"/>
  <c r="P49" i="13" s="1"/>
  <c r="AP11" i="13"/>
  <c r="AQ11" i="13" s="1"/>
  <c r="AD11" i="13"/>
  <c r="AE11" i="13" s="1"/>
  <c r="R11" i="13"/>
  <c r="S11" i="13" s="1"/>
  <c r="AL50" i="13"/>
  <c r="AL49" i="13" s="1"/>
  <c r="AK50" i="13" l="1"/>
  <c r="Y49" i="13"/>
  <c r="Y50" i="13"/>
  <c r="E11" i="13"/>
  <c r="F50" i="13"/>
  <c r="F11" i="13"/>
  <c r="G12" i="13"/>
  <c r="AD49" i="13"/>
  <c r="AE49" i="13" s="1"/>
  <c r="AE50" i="13"/>
  <c r="AQ50" i="13"/>
  <c r="AP49" i="13"/>
  <c r="AQ49" i="13" s="1"/>
  <c r="R49" i="13"/>
  <c r="S49" i="13" s="1"/>
  <c r="S50" i="13"/>
  <c r="G11" i="13" l="1"/>
  <c r="F49" i="13"/>
  <c r="G49" i="13" s="1"/>
  <c r="G50" i="13"/>
</calcChain>
</file>

<file path=xl/sharedStrings.xml><?xml version="1.0" encoding="utf-8"?>
<sst xmlns="http://schemas.openxmlformats.org/spreadsheetml/2006/main" count="734" uniqueCount="308">
  <si>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</si>
  <si>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</si>
  <si>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</si>
  <si>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</si>
  <si>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</si>
  <si>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</si>
  <si>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</si>
  <si>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</si>
  <si>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</si>
  <si>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</si>
  <si>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</si>
  <si>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</si>
  <si>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</si>
  <si>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</si>
  <si>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</si>
  <si>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</si>
  <si>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</si>
  <si>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</si>
  <si>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</si>
  <si>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</si>
  <si>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</si>
  <si>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</si>
  <si>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</si>
  <si>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</si>
  <si>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</si>
  <si>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</si>
  <si>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</si>
  <si>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</si>
  <si>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</si>
  <si>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</si>
  <si>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</si>
  <si>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</si>
  <si>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</si>
  <si>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</si>
  <si>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</si>
  <si>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</si>
  <si>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</si>
  <si>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</si>
  <si>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</si>
  <si>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</si>
  <si>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</si>
  <si>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</si>
  <si>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</si>
  <si>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</si>
  <si>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</si>
  <si>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</si>
  <si>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</si>
  <si>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</si>
  <si>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</si>
  <si>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</si>
  <si>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</si>
  <si>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</si>
  <si>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</si>
  <si>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</si>
  <si>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</si>
  <si>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</si>
  <si>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</si>
  <si>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</si>
  <si>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</si>
  <si>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</si>
  <si>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</si>
  <si>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</si>
  <si>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</si>
  <si>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</si>
  <si>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</si>
  <si>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</si>
  <si>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</si>
  <si>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</si>
  <si>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</si>
  <si>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</si>
  <si>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</si>
  <si>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</si>
  <si>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</si>
  <si>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</si>
  <si>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</si>
  <si>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</si>
  <si>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</si>
  <si>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</si>
  <si>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</si>
  <si>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</si>
  <si>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</si>
  <si>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</si>
  <si>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</si>
  <si>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</si>
  <si>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</si>
  <si>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</si>
  <si>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</si>
  <si>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</si>
  <si>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</si>
  <si>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</si>
  <si>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</si>
  <si>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</si>
  <si>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</si>
  <si>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</si>
  <si>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</si>
  <si>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</si>
  <si>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</si>
  <si>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</si>
  <si>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</si>
  <si>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</si>
  <si>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</si>
  <si>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</si>
  <si>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</si>
  <si>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</si>
  <si>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</si>
  <si>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</si>
  <si>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</si>
  <si>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</si>
  <si>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</si>
  <si>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</si>
  <si>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</si>
  <si>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</si>
  <si>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</si>
  <si>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</si>
  <si>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</si>
  <si>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</si>
  <si>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</si>
  <si>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</si>
  <si>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</si>
  <si>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</si>
  <si>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</si>
  <si>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</si>
  <si>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</si>
  <si>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</si>
  <si>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</si>
  <si>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</si>
  <si>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</si>
  <si>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</si>
  <si>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</si>
  <si>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</si>
  <si>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</si>
  <si>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</si>
  <si>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</si>
  <si>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</si>
  <si>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</si>
  <si>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</si>
  <si>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</si>
  <si>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</si>
  <si>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</si>
  <si>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</si>
  <si>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</si>
  <si>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</si>
  <si>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</si>
  <si>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</si>
  <si>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</si>
  <si>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</si>
  <si>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</si>
  <si>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</si>
  <si>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</si>
  <si>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</si>
  <si>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</si>
  <si>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</si>
  <si>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</si>
  <si>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</si>
  <si>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</si>
  <si>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</si>
  <si>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</si>
  <si>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</si>
  <si>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</si>
  <si>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</si>
  <si>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</si>
  <si>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</si>
  <si>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</si>
  <si>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</si>
  <si>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</si>
  <si>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</si>
  <si>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</si>
  <si>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</si>
  <si>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</si>
  <si>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</si>
  <si>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</si>
  <si>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</si>
  <si>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</si>
  <si>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</si>
  <si>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</si>
  <si>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</si>
  <si>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</si>
  <si>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</si>
  <si>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</si>
  <si>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</si>
  <si>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</si>
  <si>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</si>
  <si>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</si>
  <si>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</si>
  <si>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</si>
  <si>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</si>
  <si>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</si>
  <si>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</si>
  <si>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</si>
  <si>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</si>
  <si>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</si>
  <si>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</si>
  <si>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</si>
  <si>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</si>
  <si>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</si>
  <si>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</si>
  <si>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</si>
  <si>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</si>
  <si>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</si>
  <si>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</si>
  <si>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</si>
  <si>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</si>
  <si>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</si>
  <si>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</si>
  <si>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</si>
  <si>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</si>
  <si>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</si>
  <si>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</si>
  <si>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</si>
  <si>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</si>
  <si>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</si>
  <si>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</si>
  <si>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</si>
  <si>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</si>
  <si>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</si>
  <si>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</si>
  <si>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</si>
  <si>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</si>
  <si>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</si>
  <si>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</si>
  <si>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</si>
  <si>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</si>
  <si>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</si>
  <si>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</si>
  <si>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</si>
  <si>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</si>
  <si>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</si>
  <si>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</si>
  <si>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</si>
  <si>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</si>
  <si>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</si>
  <si>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</si>
  <si>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</si>
  <si>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</si>
  <si>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</si>
  <si>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</si>
  <si>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</si>
  <si>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</si>
  <si>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</si>
  <si>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</si>
  <si>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</si>
  <si>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</si>
  <si>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</si>
  <si>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</si>
  <si>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</si>
  <si>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</si>
  <si>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</si>
  <si>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</si>
  <si>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</si>
  <si>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</si>
  <si>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</si>
  <si>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</si>
  <si>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</si>
  <si>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</si>
  <si>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</si>
  <si>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</si>
  <si>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</si>
  <si>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</si>
  <si>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</si>
  <si>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</si>
  <si>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Согласовано:</t>
  </si>
  <si>
    <t>Базовый показатель на начало реализации муниципальной программы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</si>
  <si>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</si>
  <si>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</si>
  <si>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</si>
  <si>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</si>
  <si>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</si>
  <si>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</si>
  <si>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</si>
  <si>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Наименование целевых показателей</t>
  </si>
  <si>
    <t>Результат реализации. Причины отклонения  фактического исполнения от запланированного</t>
  </si>
  <si>
    <t>График (сетевой график) реализации  муниципальной программы</t>
  </si>
  <si>
    <t>I квартал</t>
  </si>
  <si>
    <t>II квартал</t>
  </si>
  <si>
    <t>III квартал</t>
  </si>
  <si>
    <t>IV квартал</t>
  </si>
  <si>
    <t>проектная часть</t>
  </si>
  <si>
    <t>процессная часть</t>
  </si>
  <si>
    <t>Наименование структурного элемента муниципальной программы</t>
  </si>
  <si>
    <t>1.1.1.</t>
  </si>
  <si>
    <t>управление общественных связей и информационной политики администрации района/муниципальное казенное учреждение «Учреждение по материально-техническому обеспечению деятельности органов местного самоуправления»</t>
  </si>
  <si>
    <t>соисполнитель (муниципальное казенное учреждение «Учреждение по материально-техническому обеспечению деятельности органов местного самоуправления»)</t>
  </si>
  <si>
    <t>Специалист  департамента финансов администрации района___________________ Чернова И.А.</t>
  </si>
  <si>
    <t>Целевые показатели муниципальной программы "Информационное общество Нижневартовского района"</t>
  </si>
  <si>
    <t>Увеличение доли массовых социально значимых государственных и муниципальных услуг в электронном виде, предоставляемых с использованием Единого портала государственных услуг, от общего количества таких услуг, предоставляемых в электронном виде,%</t>
  </si>
  <si>
    <t>Распределение финансовых ресурсов</t>
  </si>
  <si>
    <t xml:space="preserve">"Информационное общество Нижневартовского района" </t>
  </si>
  <si>
    <t>Примечание                                      (причины не достижения/перевыполнения показателя)</t>
  </si>
  <si>
    <t>Исполнитель: заместитель начальника отдела тел.: 8 (3466) 49 84 35______________________________ Мороз Д.С.</t>
  </si>
  <si>
    <t>Постановление администрации Нижневартовского района от 06.12.2023 №1300</t>
  </si>
  <si>
    <t xml:space="preserve">Комплекс процессных мероприятий «Обеспечение доступности населению современных информационных технологий» </t>
  </si>
  <si>
    <t xml:space="preserve">Мероприятие (результат) «Обеспечено предоставление широкополосного доступа в сеть Интернет в центрах общественного доступа на территории района» </t>
  </si>
  <si>
    <t>Комплекс процессных мероприятий «Развитие и сопровождение инфраструктуры электронного правительства и информационных систем, развитие технической и технологической основы становления информационного общества»</t>
  </si>
  <si>
    <t>1.2</t>
  </si>
  <si>
    <t xml:space="preserve">Мероприятие (результат) «Обеспечено функционирование и развитие корпоративной сети органов местного самоуправления» </t>
  </si>
  <si>
    <t>1.2.1</t>
  </si>
  <si>
    <t>1.2.2</t>
  </si>
  <si>
    <t>Мероприятие (результат) «Обеспечена  техническая  защита информации»</t>
  </si>
  <si>
    <t>1.2.3</t>
  </si>
  <si>
    <t>Мероприятие (результат) «Обеспечен доступ к информационным сайтам»</t>
  </si>
  <si>
    <t xml:space="preserve">Мероприятие (результат) «Обеспечено функционирование оборудования» </t>
  </si>
  <si>
    <t>1.2.4</t>
  </si>
  <si>
    <t>Мероприятие (результат) «Обеспечено сопровождение и эксплуатация автоматизированных информационных систем»</t>
  </si>
  <si>
    <t>план на 2024 год *</t>
  </si>
  <si>
    <t>Значение показателя на 2024 год</t>
  </si>
  <si>
    <t>1.2.5</t>
  </si>
  <si>
    <t>Заместитель главы района по внутренней политике администрации района__________________________ Маликов С.Ю.</t>
  </si>
  <si>
    <t>Заместитель главы района по внутренней политике__________________________ Маликов С.Ю.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</si>
</sst>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  <numFmt numFmtId="172" formatCode="_-* #,##0.0\ _₽_-;\-* #,##0.0\ _₽_-;_-* &quot;-&quot;?\ _₽_-;_-@_-"/>
    <numFmt numFmtId="173" formatCode="#,##0.0\ _₽"/>
    <numFmt numFmtId="174" formatCode="#,##0.0\ _₽;\-#,##0.0\ _₽"/>
  </numFmts>
  <fonts count="2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28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wrapText="1"/>
    </xf>
    <xf numFmtId="165" fontId="20" fillId="0" borderId="0" xfId="2" applyNumberFormat="1" applyFont="1" applyFill="1" applyBorder="1" applyAlignment="1" applyProtection="1">
      <alignment vertical="center" wrapText="1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vertical="center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19" fillId="0" borderId="0" xfId="0" applyFont="1"/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left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0" fontId="23" fillId="0" borderId="1" xfId="0" applyFont="1" applyFill="1" applyBorder="1" applyAlignment="1">
      <alignment vertical="top" wrapText="1"/>
    </xf>
    <xf numFmtId="0" fontId="22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/>
    </xf>
    <xf numFmtId="3" fontId="19" fillId="0" borderId="0" xfId="0" applyNumberFormat="1" applyFont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 applyProtection="1">
      <alignment vertical="top" wrapText="1"/>
      <protection locked="0"/>
    </xf>
    <xf numFmtId="170" fontId="19" fillId="0" borderId="1" xfId="2" applyNumberFormat="1" applyFont="1" applyBorder="1" applyAlignment="1">
      <alignment horizontal="center" vertical="top" wrapText="1"/>
    </xf>
    <xf numFmtId="165" fontId="19" fillId="0" borderId="0" xfId="0" applyNumberFormat="1" applyFont="1" applyFill="1" applyBorder="1" applyAlignment="1">
      <alignment horizontal="justify" vertical="top" wrapText="1"/>
    </xf>
    <xf numFmtId="0" fontId="19" fillId="0" borderId="0" xfId="0" applyFont="1" applyFill="1" applyBorder="1" applyAlignment="1" applyProtection="1">
      <alignment horizontal="left"/>
    </xf>
    <xf numFmtId="169" fontId="19" fillId="0" borderId="0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left" wrapText="1"/>
    </xf>
    <xf numFmtId="3" fontId="19" fillId="0" borderId="0" xfId="0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horizontal="center" vertical="top" wrapText="1"/>
    </xf>
    <xf numFmtId="170" fontId="19" fillId="0" borderId="0" xfId="2" applyNumberFormat="1" applyFont="1" applyBorder="1" applyAlignment="1">
      <alignment horizontal="center" vertical="top" wrapText="1"/>
    </xf>
    <xf numFmtId="171" fontId="19" fillId="0" borderId="0" xfId="2" applyNumberFormat="1" applyFont="1" applyBorder="1" applyAlignment="1">
      <alignment horizontal="center" vertical="top" wrapText="1"/>
    </xf>
    <xf numFmtId="0" fontId="19" fillId="0" borderId="0" xfId="0" applyFont="1" applyBorder="1"/>
    <xf numFmtId="0" fontId="19" fillId="0" borderId="0" xfId="0" applyFont="1" applyFill="1" applyBorder="1" applyAlignment="1" applyProtection="1">
      <alignment wrapText="1"/>
    </xf>
    <xf numFmtId="0" fontId="22" fillId="0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top" wrapText="1"/>
    </xf>
    <xf numFmtId="10" fontId="18" fillId="0" borderId="0" xfId="2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Alignment="1" applyProtection="1">
      <alignment horizontal="center" vertical="center"/>
    </xf>
    <xf numFmtId="165" fontId="18" fillId="0" borderId="0" xfId="2" applyNumberFormat="1" applyFont="1" applyFill="1" applyBorder="1" applyAlignment="1" applyProtection="1">
      <alignment horizontal="center" vertical="top" wrapText="1"/>
    </xf>
    <xf numFmtId="165" fontId="20" fillId="0" borderId="0" xfId="0" applyNumberFormat="1" applyFont="1" applyFill="1" applyBorder="1" applyAlignment="1" applyProtection="1">
      <alignment horizontal="center" wrapText="1"/>
    </xf>
    <xf numFmtId="165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horizontal="left" vertical="top"/>
    </xf>
    <xf numFmtId="0" fontId="25" fillId="0" borderId="0" xfId="0" applyFont="1" applyFill="1" applyBorder="1" applyAlignment="1" applyProtection="1">
      <alignment vertical="top"/>
    </xf>
    <xf numFmtId="169" fontId="19" fillId="4" borderId="1" xfId="2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 applyProtection="1">
      <alignment horizontal="right" vertical="center"/>
    </xf>
    <xf numFmtId="10" fontId="19" fillId="4" borderId="1" xfId="0" applyNumberFormat="1" applyFont="1" applyFill="1" applyBorder="1" applyAlignment="1" applyProtection="1">
      <alignment horizontal="center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1" fontId="19" fillId="4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173" fontId="19" fillId="0" borderId="1" xfId="2" applyNumberFormat="1" applyFont="1" applyFill="1" applyBorder="1" applyAlignment="1" applyProtection="1">
      <alignment horizontal="right" vertical="top" wrapText="1"/>
    </xf>
    <xf numFmtId="173" fontId="19" fillId="4" borderId="1" xfId="2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>
      <alignment vertical="top"/>
    </xf>
    <xf numFmtId="0" fontId="26" fillId="0" borderId="0" xfId="0" applyFont="1" applyFill="1" applyBorder="1" applyAlignment="1">
      <alignment vertical="top"/>
    </xf>
    <xf numFmtId="165" fontId="20" fillId="0" borderId="0" xfId="0" applyNumberFormat="1" applyFont="1" applyFill="1" applyBorder="1" applyAlignment="1" applyProtection="1">
      <alignment horizontal="center" vertical="center"/>
    </xf>
    <xf numFmtId="172" fontId="10" fillId="0" borderId="0" xfId="0" applyNumberFormat="1" applyFont="1" applyFill="1" applyBorder="1" applyAlignment="1" applyProtection="1">
      <alignment vertical="center"/>
    </xf>
    <xf numFmtId="167" fontId="3" fillId="0" borderId="0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173" fontId="19" fillId="0" borderId="1" xfId="2" applyNumberFormat="1" applyFont="1" applyFill="1" applyBorder="1" applyAlignment="1" applyProtection="1">
      <alignment horizontal="center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0" fontId="18" fillId="6" borderId="1" xfId="0" applyFont="1" applyFill="1" applyBorder="1" applyAlignment="1" applyProtection="1">
      <alignment horizontal="left" vertical="top" wrapText="1"/>
    </xf>
    <xf numFmtId="173" fontId="18" fillId="6" borderId="1" xfId="2" applyNumberFormat="1" applyFont="1" applyFill="1" applyBorder="1" applyAlignment="1" applyProtection="1">
      <alignment horizontal="right" vertical="top" wrapText="1"/>
    </xf>
    <xf numFmtId="173" fontId="18" fillId="6" borderId="1" xfId="2" applyNumberFormat="1" applyFont="1" applyFill="1" applyBorder="1" applyAlignment="1" applyProtection="1">
      <alignment horizontal="center" vertical="top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174" fontId="18" fillId="6" borderId="1" xfId="2" applyNumberFormat="1" applyFont="1" applyFill="1" applyBorder="1" applyAlignment="1" applyProtection="1">
      <alignment horizontal="right" vertical="top" wrapText="1"/>
    </xf>
    <xf numFmtId="173" fontId="19" fillId="0" borderId="1" xfId="2" applyNumberFormat="1" applyFont="1" applyFill="1" applyBorder="1" applyAlignment="1" applyProtection="1">
      <alignment vertical="top" wrapText="1"/>
    </xf>
    <xf numFmtId="165" fontId="18" fillId="6" borderId="1" xfId="0" applyNumberFormat="1" applyFont="1" applyFill="1" applyBorder="1" applyAlignment="1" applyProtection="1">
      <alignment horizontal="left" vertical="top" wrapText="1"/>
    </xf>
    <xf numFmtId="3" fontId="19" fillId="0" borderId="1" xfId="0" applyNumberFormat="1" applyFont="1" applyBorder="1" applyAlignment="1" applyProtection="1">
      <alignment horizontal="center" vertical="top" wrapText="1"/>
      <protection locked="0"/>
    </xf>
    <xf numFmtId="171" fontId="19" fillId="0" borderId="1" xfId="2" applyNumberFormat="1" applyFont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73" fontId="18" fillId="5" borderId="1" xfId="2" applyNumberFormat="1" applyFont="1" applyFill="1" applyBorder="1" applyAlignment="1" applyProtection="1">
      <alignment horizontal="right" vertical="top" wrapText="1"/>
    </xf>
    <xf numFmtId="173" fontId="18" fillId="5" borderId="1" xfId="2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70" fontId="19" fillId="0" borderId="1" xfId="0" applyNumberFormat="1" applyFont="1" applyFill="1" applyBorder="1" applyAlignment="1" applyProtection="1">
      <alignment horizontal="center" vertical="top" wrapText="1"/>
    </xf>
    <xf numFmtId="173" fontId="19" fillId="0" borderId="1" xfId="2" applyNumberFormat="1" applyFont="1" applyFill="1" applyBorder="1" applyAlignment="1" applyProtection="1">
      <alignment horizontal="righ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173" fontId="18" fillId="0" borderId="1" xfId="2" applyNumberFormat="1" applyFont="1" applyFill="1" applyBorder="1" applyAlignment="1" applyProtection="1">
      <alignment horizontal="right" vertical="top" wrapText="1"/>
    </xf>
    <xf numFmtId="173" fontId="18" fillId="0" borderId="1" xfId="2" applyNumberFormat="1" applyFont="1" applyFill="1" applyBorder="1" applyAlignment="1" applyProtection="1">
      <alignment horizontal="center" vertical="top" wrapText="1"/>
    </xf>
    <xf numFmtId="173" fontId="18" fillId="4" borderId="1" xfId="2" applyNumberFormat="1" applyFont="1" applyFill="1" applyBorder="1" applyAlignment="1" applyProtection="1">
      <alignment horizontal="right" vertical="top" wrapText="1"/>
    </xf>
    <xf numFmtId="173" fontId="19" fillId="4" borderId="1" xfId="2" applyNumberFormat="1" applyFont="1" applyFill="1" applyBorder="1" applyAlignment="1" applyProtection="1">
      <alignment vertical="top" wrapText="1"/>
    </xf>
    <xf numFmtId="173" fontId="19" fillId="4" borderId="1" xfId="2" applyNumberFormat="1" applyFont="1" applyFill="1" applyBorder="1" applyAlignment="1" applyProtection="1">
      <alignment horizontal="right" vertical="center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/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Border="1" applyAlignment="1">
      <alignment horizontal="left" wrapText="1"/>
    </xf>
    <xf numFmtId="165" fontId="18" fillId="0" borderId="1" xfId="0" applyNumberFormat="1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right" vertical="top"/>
    </xf>
    <xf numFmtId="0" fontId="19" fillId="0" borderId="1" xfId="0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/>
    <xf numFmtId="0" fontId="3" fillId="0" borderId="0" xfId="0" applyFont="1" applyFill="1" applyBorder="1" applyAlignment="1" applyProtection="1">
      <alignment horizontal="center"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 wrapText="1"/>
    </xf>
    <xf numFmtId="0" fontId="21" fillId="0" borderId="1" xfId="0" applyFont="1" applyBorder="1" applyAlignment="1">
      <alignment horizontal="center" vertical="center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13" t="s">
        <v>39</v>
      </c>
      <c r="B1" s="214"/>
      <c r="C1" s="215" t="s">
        <v>40</v>
      </c>
      <c r="D1" s="207" t="s">
        <v>44</v>
      </c>
      <c r="E1" s="208"/>
      <c r="F1" s="209"/>
      <c r="G1" s="207" t="s">
        <v>17</v>
      </c>
      <c r="H1" s="208"/>
      <c r="I1" s="209"/>
      <c r="J1" s="207" t="s">
        <v>18</v>
      </c>
      <c r="K1" s="208"/>
      <c r="L1" s="209"/>
      <c r="M1" s="207" t="s">
        <v>22</v>
      </c>
      <c r="N1" s="208"/>
      <c r="O1" s="209"/>
      <c r="P1" s="210" t="s">
        <v>23</v>
      </c>
      <c r="Q1" s="211"/>
      <c r="R1" s="207" t="s">
        <v>24</v>
      </c>
      <c r="S1" s="208"/>
      <c r="T1" s="209"/>
      <c r="U1" s="207" t="s">
        <v>25</v>
      </c>
      <c r="V1" s="208"/>
      <c r="W1" s="209"/>
      <c r="X1" s="210" t="s">
        <v>26</v>
      </c>
      <c r="Y1" s="212"/>
      <c r="Z1" s="211"/>
      <c r="AA1" s="210" t="s">
        <v>27</v>
      </c>
      <c r="AB1" s="211"/>
      <c r="AC1" s="207" t="s">
        <v>28</v>
      </c>
      <c r="AD1" s="208"/>
      <c r="AE1" s="209"/>
      <c r="AF1" s="207" t="s">
        <v>29</v>
      </c>
      <c r="AG1" s="208"/>
      <c r="AH1" s="209"/>
      <c r="AI1" s="207" t="s">
        <v>30</v>
      </c>
      <c r="AJ1" s="208"/>
      <c r="AK1" s="209"/>
      <c r="AL1" s="210" t="s">
        <v>31</v>
      </c>
      <c r="AM1" s="211"/>
      <c r="AN1" s="207" t="s">
        <v>32</v>
      </c>
      <c r="AO1" s="208"/>
      <c r="AP1" s="209"/>
      <c r="AQ1" s="207" t="s">
        <v>33</v>
      </c>
      <c r="AR1" s="208"/>
      <c r="AS1" s="209"/>
      <c r="AT1" s="207" t="s">
        <v>34</v>
      </c>
      <c r="AU1" s="208"/>
      <c r="AV1" s="209"/>
    </row>
    <row r="2" spans="1:48" ht="39" customHeight="1">
      <c r="A2" s="214"/>
      <c r="B2" s="214"/>
      <c r="C2" s="215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15" t="s">
        <v>82</v>
      </c>
      <c r="B3" s="215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15"/>
      <c r="B4" s="215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15"/>
      <c r="B5" s="215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15"/>
      <c r="B6" s="215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15"/>
      <c r="B7" s="215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15"/>
      <c r="B8" s="215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15"/>
      <c r="B9" s="215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16" t="s">
        <v>57</v>
      </c>
      <c r="B1" s="216"/>
      <c r="C1" s="216"/>
      <c r="D1" s="216"/>
      <c r="E1" s="216"/>
    </row>
    <row r="2" spans="1:5">
      <c r="A2" s="12"/>
      <c r="B2" s="12"/>
      <c r="C2" s="12"/>
      <c r="D2" s="12"/>
      <c r="E2" s="12"/>
    </row>
    <row r="3" spans="1:5">
      <c r="A3" s="217" t="s">
        <v>129</v>
      </c>
      <c r="B3" s="217"/>
      <c r="C3" s="217"/>
      <c r="D3" s="217"/>
      <c r="E3" s="217"/>
    </row>
    <row r="4" spans="1:5" ht="45.2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50000000000003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18" t="s">
        <v>78</v>
      </c>
      <c r="B26" s="218"/>
      <c r="C26" s="218"/>
      <c r="D26" s="218"/>
      <c r="E26" s="218"/>
    </row>
    <row r="27" spans="1:5">
      <c r="A27" s="28"/>
      <c r="B27" s="28"/>
      <c r="C27" s="28"/>
      <c r="D27" s="28"/>
      <c r="E27" s="28"/>
    </row>
    <row r="28" spans="1:5">
      <c r="A28" s="218" t="s">
        <v>79</v>
      </c>
      <c r="B28" s="218"/>
      <c r="C28" s="218"/>
      <c r="D28" s="218"/>
      <c r="E28" s="218"/>
    </row>
    <row r="29" spans="1:5">
      <c r="A29" s="218"/>
      <c r="B29" s="218"/>
      <c r="C29" s="218"/>
      <c r="D29" s="218"/>
      <c r="E29" s="21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41" t="s">
        <v>45</v>
      </c>
      <c r="C3" s="241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229" t="s">
        <v>1</v>
      </c>
      <c r="B5" s="224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5" customHeight="1">
      <c r="A6" s="229"/>
      <c r="B6" s="224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29"/>
      <c r="B7" s="224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229" t="s">
        <v>3</v>
      </c>
      <c r="B8" s="224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42" t="s">
        <v>204</v>
      </c>
      <c r="N8" s="243"/>
      <c r="O8" s="244"/>
      <c r="P8" s="56"/>
      <c r="Q8" s="56"/>
    </row>
    <row r="9" spans="1:256" ht="33.950000000000003" customHeight="1">
      <c r="A9" s="229"/>
      <c r="B9" s="224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29" t="s">
        <v>4</v>
      </c>
      <c r="B10" s="224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229"/>
      <c r="B11" s="224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229" t="s">
        <v>5</v>
      </c>
      <c r="B12" s="224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29"/>
      <c r="B13" s="224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29" t="s">
        <v>9</v>
      </c>
      <c r="B14" s="224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29"/>
      <c r="B15" s="224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25"/>
      <c r="AJ16" s="225"/>
      <c r="AK16" s="225"/>
      <c r="AZ16" s="225"/>
      <c r="BA16" s="225"/>
      <c r="BB16" s="225"/>
      <c r="BQ16" s="225"/>
      <c r="BR16" s="225"/>
      <c r="BS16" s="225"/>
      <c r="CH16" s="225"/>
      <c r="CI16" s="225"/>
      <c r="CJ16" s="225"/>
      <c r="CY16" s="225"/>
      <c r="CZ16" s="225"/>
      <c r="DA16" s="225"/>
      <c r="DP16" s="225"/>
      <c r="DQ16" s="225"/>
      <c r="DR16" s="225"/>
      <c r="EG16" s="225"/>
      <c r="EH16" s="225"/>
      <c r="EI16" s="225"/>
      <c r="EX16" s="225"/>
      <c r="EY16" s="225"/>
      <c r="EZ16" s="225"/>
      <c r="FO16" s="225"/>
      <c r="FP16" s="225"/>
      <c r="FQ16" s="225"/>
      <c r="GF16" s="225"/>
      <c r="GG16" s="225"/>
      <c r="GH16" s="225"/>
      <c r="GW16" s="225"/>
      <c r="GX16" s="225"/>
      <c r="GY16" s="225"/>
      <c r="HN16" s="225"/>
      <c r="HO16" s="225"/>
      <c r="HP16" s="225"/>
      <c r="IE16" s="225"/>
      <c r="IF16" s="225"/>
      <c r="IG16" s="225"/>
      <c r="IV16" s="225"/>
    </row>
    <row r="17" spans="1:17" ht="320.25" customHeight="1">
      <c r="A17" s="229" t="s">
        <v>6</v>
      </c>
      <c r="B17" s="224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229"/>
      <c r="B18" s="224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29" t="s">
        <v>7</v>
      </c>
      <c r="B19" s="224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229"/>
      <c r="B20" s="224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229" t="s">
        <v>8</v>
      </c>
      <c r="B21" s="224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229"/>
      <c r="B22" s="224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34" t="s">
        <v>14</v>
      </c>
      <c r="B23" s="23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235"/>
      <c r="B24" s="23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33" t="s">
        <v>15</v>
      </c>
      <c r="B25" s="23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233"/>
      <c r="B26" s="23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29" t="s">
        <v>93</v>
      </c>
      <c r="B31" s="224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229"/>
      <c r="B32" s="224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29" t="s">
        <v>95</v>
      </c>
      <c r="B34" s="224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29"/>
      <c r="B35" s="224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238" t="s">
        <v>97</v>
      </c>
      <c r="B36" s="231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239"/>
      <c r="B37" s="232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229" t="s">
        <v>99</v>
      </c>
      <c r="B39" s="224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26" t="s">
        <v>246</v>
      </c>
      <c r="I39" s="227"/>
      <c r="J39" s="227"/>
      <c r="K39" s="227"/>
      <c r="L39" s="227"/>
      <c r="M39" s="227"/>
      <c r="N39" s="227"/>
      <c r="O39" s="228"/>
      <c r="P39" s="55" t="s">
        <v>188</v>
      </c>
      <c r="Q39" s="56"/>
    </row>
    <row r="40" spans="1:17" ht="39.950000000000003" customHeight="1">
      <c r="A40" s="229" t="s">
        <v>10</v>
      </c>
      <c r="B40" s="224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29" t="s">
        <v>100</v>
      </c>
      <c r="B41" s="224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229"/>
      <c r="B42" s="224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29" t="s">
        <v>102</v>
      </c>
      <c r="B43" s="224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21" t="s">
        <v>191</v>
      </c>
      <c r="H43" s="222"/>
      <c r="I43" s="222"/>
      <c r="J43" s="222"/>
      <c r="K43" s="222"/>
      <c r="L43" s="222"/>
      <c r="M43" s="222"/>
      <c r="N43" s="222"/>
      <c r="O43" s="223"/>
      <c r="P43" s="56"/>
      <c r="Q43" s="56"/>
    </row>
    <row r="44" spans="1:17" ht="39.950000000000003" customHeight="1">
      <c r="A44" s="229"/>
      <c r="B44" s="224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29" t="s">
        <v>104</v>
      </c>
      <c r="B45" s="224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229" t="s">
        <v>12</v>
      </c>
      <c r="B46" s="224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236" t="s">
        <v>107</v>
      </c>
      <c r="B47" s="231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237"/>
      <c r="B48" s="232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36" t="s">
        <v>108</v>
      </c>
      <c r="B49" s="231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237"/>
      <c r="B50" s="232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229" t="s">
        <v>110</v>
      </c>
      <c r="B51" s="224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229"/>
      <c r="B52" s="224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29" t="s">
        <v>113</v>
      </c>
      <c r="B53" s="224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229"/>
      <c r="B54" s="224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29" t="s">
        <v>114</v>
      </c>
      <c r="B55" s="224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29"/>
      <c r="B56" s="224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229" t="s">
        <v>116</v>
      </c>
      <c r="B57" s="224" t="s">
        <v>117</v>
      </c>
      <c r="C57" s="53" t="s">
        <v>20</v>
      </c>
      <c r="D57" s="93" t="s">
        <v>234</v>
      </c>
      <c r="E57" s="92"/>
      <c r="F57" s="92" t="s">
        <v>235</v>
      </c>
      <c r="G57" s="245" t="s">
        <v>232</v>
      </c>
      <c r="H57" s="245"/>
      <c r="I57" s="92" t="s">
        <v>236</v>
      </c>
      <c r="J57" s="92" t="s">
        <v>237</v>
      </c>
      <c r="K57" s="242" t="s">
        <v>238</v>
      </c>
      <c r="L57" s="243"/>
      <c r="M57" s="243"/>
      <c r="N57" s="243"/>
      <c r="O57" s="244"/>
      <c r="P57" s="88" t="s">
        <v>198</v>
      </c>
      <c r="Q57" s="56"/>
    </row>
    <row r="58" spans="1:17" ht="39.950000000000003" customHeight="1">
      <c r="A58" s="229"/>
      <c r="B58" s="224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34" t="s">
        <v>119</v>
      </c>
      <c r="B59" s="234" t="s">
        <v>118</v>
      </c>
      <c r="C59" s="234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40"/>
      <c r="B60" s="240"/>
      <c r="C60" s="240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40"/>
      <c r="B61" s="240"/>
      <c r="C61" s="235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235"/>
      <c r="B62" s="235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229" t="s">
        <v>120</v>
      </c>
      <c r="B63" s="224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229"/>
      <c r="B64" s="224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33" t="s">
        <v>122</v>
      </c>
      <c r="B65" s="23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233"/>
      <c r="B66" s="23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229" t="s">
        <v>124</v>
      </c>
      <c r="B67" s="224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229"/>
      <c r="B68" s="224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36" t="s">
        <v>126</v>
      </c>
      <c r="B69" s="231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237"/>
      <c r="B70" s="232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19" t="s">
        <v>254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20" t="s">
        <v>215</v>
      </c>
      <c r="C79" s="220"/>
      <c r="D79" s="220"/>
      <c r="E79" s="22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4"/>
  <sheetViews>
    <sheetView tabSelected="1" zoomScale="70" zoomScaleNormal="70" zoomScaleSheetLayoutView="30" workbookViewId="0">
      <pane xSplit="7" ySplit="11" topLeftCell="AK27" activePane="bottomRight" state="frozen"/>
      <selection pane="topRight" activeCell="H1" sqref="H1"/>
      <selection pane="bottomLeft" activeCell="A12" sqref="A12"/>
      <selection pane="bottomRight" activeCell="AO36" sqref="AO36"/>
    </sheetView>
  </sheetViews>
  <sheetFormatPr defaultColWidth="9.140625" defaultRowHeight="15.75"/>
  <cols>
    <col min="1" max="1" width="8" style="99" customWidth="1"/>
    <col min="2" max="3" width="40.7109375" style="99" customWidth="1"/>
    <col min="4" max="4" width="20.7109375" style="156" customWidth="1"/>
    <col min="5" max="5" width="15" style="103" customWidth="1"/>
    <col min="6" max="6" width="13.85546875" style="103" customWidth="1"/>
    <col min="7" max="7" width="9.85546875" style="148" customWidth="1"/>
    <col min="8" max="8" width="11.140625" style="99" customWidth="1"/>
    <col min="9" max="9" width="10.85546875" style="99" customWidth="1"/>
    <col min="10" max="10" width="9.7109375" style="99" customWidth="1"/>
    <col min="11" max="11" width="8.5703125" style="99" customWidth="1"/>
    <col min="12" max="12" width="9.42578125" style="99" customWidth="1"/>
    <col min="13" max="13" width="9.7109375" style="99" customWidth="1"/>
    <col min="14" max="14" width="10.140625" style="99" customWidth="1"/>
    <col min="15" max="15" width="8.85546875" style="99" customWidth="1"/>
    <col min="16" max="16" width="9.7109375" style="99" customWidth="1"/>
    <col min="17" max="17" width="10.5703125" style="99" customWidth="1"/>
    <col min="18" max="19" width="9.7109375" style="99" customWidth="1"/>
    <col min="20" max="20" width="9.42578125" style="99" customWidth="1"/>
    <col min="21" max="21" width="10.42578125" style="99" customWidth="1"/>
    <col min="22" max="22" width="9.7109375" style="99" customWidth="1"/>
    <col min="23" max="23" width="10.42578125" style="99" customWidth="1"/>
    <col min="24" max="24" width="10.5703125" style="99" customWidth="1"/>
    <col min="25" max="25" width="9.7109375" style="99" customWidth="1"/>
    <col min="26" max="26" width="10.140625" style="99" customWidth="1"/>
    <col min="27" max="27" width="10.85546875" style="99" customWidth="1"/>
    <col min="28" max="28" width="9.7109375" style="99" customWidth="1"/>
    <col min="29" max="29" width="11" style="99" customWidth="1"/>
    <col min="30" max="30" width="12.42578125" style="99" customWidth="1"/>
    <col min="31" max="31" width="9.7109375" style="99" customWidth="1"/>
    <col min="32" max="32" width="11.7109375" style="99" customWidth="1"/>
    <col min="33" max="33" width="9.140625" style="99" customWidth="1"/>
    <col min="34" max="34" width="9.7109375" style="99" customWidth="1"/>
    <col min="35" max="35" width="12.28515625" style="99" customWidth="1"/>
    <col min="36" max="36" width="9.140625" style="99" customWidth="1"/>
    <col min="37" max="37" width="9.7109375" style="99" customWidth="1"/>
    <col min="38" max="38" width="10.140625" style="99" customWidth="1"/>
    <col min="39" max="39" width="9" style="99" customWidth="1"/>
    <col min="40" max="40" width="9.7109375" style="99" customWidth="1"/>
    <col min="41" max="41" width="11.42578125" style="99" customWidth="1"/>
    <col min="42" max="42" width="10.42578125" style="99" customWidth="1"/>
    <col min="43" max="43" width="9.7109375" style="99" customWidth="1"/>
    <col min="44" max="44" width="26.140625" style="95" customWidth="1"/>
    <col min="45" max="16384" width="9.140625" style="95"/>
  </cols>
  <sheetData>
    <row r="1" spans="1:44" ht="18.75">
      <c r="A1" s="95"/>
      <c r="B1" s="95"/>
      <c r="C1" s="95"/>
      <c r="D1" s="169"/>
      <c r="E1" s="159"/>
      <c r="F1" s="159"/>
      <c r="G1" s="170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112" t="s">
        <v>262</v>
      </c>
    </row>
    <row r="2" spans="1:44" s="104" customFormat="1" ht="24" customHeight="1">
      <c r="A2" s="268" t="s">
        <v>271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</row>
    <row r="3" spans="1:44" s="96" customFormat="1" ht="17.25" customHeight="1">
      <c r="A3" s="269" t="s">
        <v>286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</row>
    <row r="4" spans="1:44" s="97" customFormat="1" ht="24" customHeight="1">
      <c r="A4" s="269" t="s">
        <v>289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</row>
    <row r="5" spans="1:44" s="97" customFormat="1" ht="24" customHeight="1">
      <c r="A5" s="270" t="s">
        <v>285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172"/>
      <c r="X5" s="173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26"/>
      <c r="AK5" s="126"/>
      <c r="AL5" s="126"/>
      <c r="AM5" s="126"/>
      <c r="AN5" s="126"/>
      <c r="AO5" s="126"/>
      <c r="AP5" s="126"/>
      <c r="AQ5" s="126"/>
      <c r="AR5" s="126"/>
    </row>
    <row r="6" spans="1:44" ht="12.7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106"/>
      <c r="AK6" s="106"/>
      <c r="AL6" s="95"/>
      <c r="AM6" s="95"/>
      <c r="AN6" s="95"/>
      <c r="AO6" s="95"/>
      <c r="AP6" s="95"/>
      <c r="AQ6" s="95"/>
      <c r="AR6" s="159" t="s">
        <v>257</v>
      </c>
    </row>
    <row r="7" spans="1:44" ht="15" customHeight="1">
      <c r="A7" s="261" t="s">
        <v>0</v>
      </c>
      <c r="B7" s="261" t="s">
        <v>278</v>
      </c>
      <c r="C7" s="261" t="s">
        <v>259</v>
      </c>
      <c r="D7" s="262" t="s">
        <v>40</v>
      </c>
      <c r="E7" s="261" t="s">
        <v>256</v>
      </c>
      <c r="F7" s="261"/>
      <c r="G7" s="261"/>
      <c r="H7" s="262" t="s">
        <v>255</v>
      </c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0" t="s">
        <v>270</v>
      </c>
    </row>
    <row r="8" spans="1:44" ht="28.5" customHeight="1">
      <c r="A8" s="261"/>
      <c r="B8" s="261"/>
      <c r="C8" s="261"/>
      <c r="D8" s="262"/>
      <c r="E8" s="261" t="s">
        <v>303</v>
      </c>
      <c r="F8" s="261" t="s">
        <v>268</v>
      </c>
      <c r="G8" s="261" t="s">
        <v>19</v>
      </c>
      <c r="H8" s="264" t="s">
        <v>17</v>
      </c>
      <c r="I8" s="264"/>
      <c r="J8" s="264"/>
      <c r="K8" s="262" t="s">
        <v>18</v>
      </c>
      <c r="L8" s="262"/>
      <c r="M8" s="262"/>
      <c r="N8" s="264" t="s">
        <v>22</v>
      </c>
      <c r="O8" s="264"/>
      <c r="P8" s="264"/>
      <c r="Q8" s="262" t="s">
        <v>24</v>
      </c>
      <c r="R8" s="262"/>
      <c r="S8" s="262"/>
      <c r="T8" s="264" t="s">
        <v>25</v>
      </c>
      <c r="U8" s="264"/>
      <c r="V8" s="264"/>
      <c r="W8" s="262" t="s">
        <v>26</v>
      </c>
      <c r="X8" s="262"/>
      <c r="Y8" s="262"/>
      <c r="Z8" s="264" t="s">
        <v>28</v>
      </c>
      <c r="AA8" s="265"/>
      <c r="AB8" s="265"/>
      <c r="AC8" s="262" t="s">
        <v>29</v>
      </c>
      <c r="AD8" s="263"/>
      <c r="AE8" s="263"/>
      <c r="AF8" s="264" t="s">
        <v>30</v>
      </c>
      <c r="AG8" s="265"/>
      <c r="AH8" s="265"/>
      <c r="AI8" s="262" t="s">
        <v>32</v>
      </c>
      <c r="AJ8" s="263"/>
      <c r="AK8" s="263"/>
      <c r="AL8" s="264" t="s">
        <v>33</v>
      </c>
      <c r="AM8" s="265"/>
      <c r="AN8" s="265"/>
      <c r="AO8" s="262" t="s">
        <v>34</v>
      </c>
      <c r="AP8" s="262"/>
      <c r="AQ8" s="262"/>
      <c r="AR8" s="260"/>
    </row>
    <row r="9" spans="1:44" ht="40.9" customHeight="1">
      <c r="A9" s="261"/>
      <c r="B9" s="261"/>
      <c r="C9" s="261"/>
      <c r="D9" s="262"/>
      <c r="E9" s="261"/>
      <c r="F9" s="261"/>
      <c r="G9" s="261"/>
      <c r="H9" s="201" t="s">
        <v>20</v>
      </c>
      <c r="I9" s="201" t="s">
        <v>21</v>
      </c>
      <c r="J9" s="160" t="s">
        <v>19</v>
      </c>
      <c r="K9" s="200" t="s">
        <v>20</v>
      </c>
      <c r="L9" s="200" t="s">
        <v>21</v>
      </c>
      <c r="M9" s="161" t="s">
        <v>19</v>
      </c>
      <c r="N9" s="201" t="s">
        <v>20</v>
      </c>
      <c r="O9" s="201" t="s">
        <v>21</v>
      </c>
      <c r="P9" s="160" t="s">
        <v>19</v>
      </c>
      <c r="Q9" s="200" t="s">
        <v>20</v>
      </c>
      <c r="R9" s="200" t="s">
        <v>21</v>
      </c>
      <c r="S9" s="161" t="s">
        <v>19</v>
      </c>
      <c r="T9" s="201" t="s">
        <v>20</v>
      </c>
      <c r="U9" s="201" t="s">
        <v>21</v>
      </c>
      <c r="V9" s="160" t="s">
        <v>19</v>
      </c>
      <c r="W9" s="200" t="s">
        <v>20</v>
      </c>
      <c r="X9" s="200" t="s">
        <v>21</v>
      </c>
      <c r="Y9" s="161" t="s">
        <v>19</v>
      </c>
      <c r="Z9" s="201" t="s">
        <v>20</v>
      </c>
      <c r="AA9" s="201" t="s">
        <v>21</v>
      </c>
      <c r="AB9" s="160" t="s">
        <v>19</v>
      </c>
      <c r="AC9" s="200" t="s">
        <v>20</v>
      </c>
      <c r="AD9" s="200" t="s">
        <v>21</v>
      </c>
      <c r="AE9" s="161" t="s">
        <v>19</v>
      </c>
      <c r="AF9" s="201" t="s">
        <v>20</v>
      </c>
      <c r="AG9" s="201" t="s">
        <v>21</v>
      </c>
      <c r="AH9" s="160" t="s">
        <v>19</v>
      </c>
      <c r="AI9" s="200" t="s">
        <v>20</v>
      </c>
      <c r="AJ9" s="200" t="s">
        <v>21</v>
      </c>
      <c r="AK9" s="161" t="s">
        <v>19</v>
      </c>
      <c r="AL9" s="201" t="s">
        <v>20</v>
      </c>
      <c r="AM9" s="201" t="s">
        <v>21</v>
      </c>
      <c r="AN9" s="160" t="s">
        <v>19</v>
      </c>
      <c r="AO9" s="200" t="s">
        <v>20</v>
      </c>
      <c r="AP9" s="200" t="s">
        <v>21</v>
      </c>
      <c r="AQ9" s="161" t="s">
        <v>19</v>
      </c>
      <c r="AR9" s="260"/>
    </row>
    <row r="10" spans="1:44" s="98" customFormat="1">
      <c r="A10" s="164">
        <v>1</v>
      </c>
      <c r="B10" s="164">
        <v>2</v>
      </c>
      <c r="C10" s="164">
        <v>3</v>
      </c>
      <c r="D10" s="177">
        <v>4</v>
      </c>
      <c r="E10" s="164">
        <v>5</v>
      </c>
      <c r="F10" s="164">
        <v>6</v>
      </c>
      <c r="G10" s="154">
        <v>7</v>
      </c>
      <c r="H10" s="162">
        <v>8</v>
      </c>
      <c r="I10" s="162">
        <v>9</v>
      </c>
      <c r="J10" s="163">
        <v>10</v>
      </c>
      <c r="K10" s="164">
        <v>11</v>
      </c>
      <c r="L10" s="164">
        <v>12</v>
      </c>
      <c r="M10" s="165">
        <v>13</v>
      </c>
      <c r="N10" s="162">
        <v>14</v>
      </c>
      <c r="O10" s="162">
        <v>15</v>
      </c>
      <c r="P10" s="163">
        <v>16</v>
      </c>
      <c r="Q10" s="164">
        <v>17</v>
      </c>
      <c r="R10" s="164">
        <v>18</v>
      </c>
      <c r="S10" s="165">
        <v>19</v>
      </c>
      <c r="T10" s="162">
        <v>20</v>
      </c>
      <c r="U10" s="162">
        <v>21</v>
      </c>
      <c r="V10" s="163">
        <v>22</v>
      </c>
      <c r="W10" s="164">
        <v>23</v>
      </c>
      <c r="X10" s="164">
        <v>24</v>
      </c>
      <c r="Y10" s="165">
        <v>25</v>
      </c>
      <c r="Z10" s="162">
        <v>26</v>
      </c>
      <c r="AA10" s="162">
        <v>27</v>
      </c>
      <c r="AB10" s="163">
        <v>28</v>
      </c>
      <c r="AC10" s="164">
        <v>29</v>
      </c>
      <c r="AD10" s="164">
        <v>30</v>
      </c>
      <c r="AE10" s="165">
        <v>31</v>
      </c>
      <c r="AF10" s="162">
        <v>32</v>
      </c>
      <c r="AG10" s="162">
        <v>33</v>
      </c>
      <c r="AH10" s="163">
        <v>34</v>
      </c>
      <c r="AI10" s="164">
        <v>35</v>
      </c>
      <c r="AJ10" s="164">
        <v>36</v>
      </c>
      <c r="AK10" s="165">
        <v>37</v>
      </c>
      <c r="AL10" s="162">
        <v>38</v>
      </c>
      <c r="AM10" s="162">
        <v>39</v>
      </c>
      <c r="AN10" s="163">
        <v>40</v>
      </c>
      <c r="AO10" s="164">
        <v>41</v>
      </c>
      <c r="AP10" s="164">
        <v>42</v>
      </c>
      <c r="AQ10" s="165">
        <v>43</v>
      </c>
      <c r="AR10" s="166">
        <v>44</v>
      </c>
    </row>
    <row r="11" spans="1:44" ht="30" customHeight="1">
      <c r="A11" s="252" t="s">
        <v>267</v>
      </c>
      <c r="B11" s="252"/>
      <c r="C11" s="252"/>
      <c r="D11" s="186" t="s">
        <v>258</v>
      </c>
      <c r="E11" s="181">
        <f>E12+E13</f>
        <v>12717.5</v>
      </c>
      <c r="F11" s="181">
        <f>F12+F13</f>
        <v>5486.7</v>
      </c>
      <c r="G11" s="182">
        <f t="shared" ref="G11:G47" si="0">IF(F11,F11/E11*100,0)</f>
        <v>43.142913308433265</v>
      </c>
      <c r="H11" s="181">
        <f>H12+H13</f>
        <v>593.4</v>
      </c>
      <c r="I11" s="181">
        <f>I12+I13</f>
        <v>593.4</v>
      </c>
      <c r="J11" s="181">
        <f t="shared" ref="J11:J25" si="1">IF(I11,I11/H11*100,0)</f>
        <v>100</v>
      </c>
      <c r="K11" s="181">
        <f t="shared" ref="K11:L11" si="2">K12+K13</f>
        <v>632.1</v>
      </c>
      <c r="L11" s="181">
        <f t="shared" si="2"/>
        <v>632.1</v>
      </c>
      <c r="M11" s="181">
        <f t="shared" ref="M11:M13" si="3">IF(L11,L11/K11*100,0)</f>
        <v>100</v>
      </c>
      <c r="N11" s="181">
        <f t="shared" ref="N11:O11" si="4">N12+N13</f>
        <v>667.5</v>
      </c>
      <c r="O11" s="181">
        <f t="shared" si="4"/>
        <v>667.5</v>
      </c>
      <c r="P11" s="181">
        <f t="shared" ref="P11:P13" si="5">IF(O11,O11/N11*100,0)</f>
        <v>100</v>
      </c>
      <c r="Q11" s="181">
        <f t="shared" ref="Q11:R11" si="6">Q12+Q13</f>
        <v>725.8</v>
      </c>
      <c r="R11" s="181">
        <f t="shared" si="6"/>
        <v>725.8</v>
      </c>
      <c r="S11" s="181">
        <f t="shared" ref="S11:S13" si="7">IF(R11,R11/Q11*100,0)</f>
        <v>100</v>
      </c>
      <c r="T11" s="181">
        <f t="shared" ref="T11:U11" si="8">T12+T13</f>
        <v>807</v>
      </c>
      <c r="U11" s="181">
        <f t="shared" si="8"/>
        <v>807</v>
      </c>
      <c r="V11" s="181">
        <f t="shared" ref="V11:V13" si="9">IF(U11,U11/T11*100,0)</f>
        <v>100</v>
      </c>
      <c r="W11" s="181">
        <f t="shared" ref="W11:X11" si="10">W12+W13</f>
        <v>810.4</v>
      </c>
      <c r="X11" s="181">
        <f t="shared" si="10"/>
        <v>810.4</v>
      </c>
      <c r="Y11" s="181">
        <f t="shared" ref="Y11:Y13" si="11">IF(X11,X11/W11*100,0)</f>
        <v>100</v>
      </c>
      <c r="Z11" s="181">
        <f t="shared" ref="Z11:AA11" si="12">Z12+Z13</f>
        <v>1250.5</v>
      </c>
      <c r="AA11" s="181">
        <f t="shared" si="12"/>
        <v>1250.5</v>
      </c>
      <c r="AB11" s="181">
        <f t="shared" ref="AB11:AB13" si="13">IF(AA11,AA11/Z11*100,0)</f>
        <v>100</v>
      </c>
      <c r="AC11" s="181">
        <f t="shared" ref="AC11:AD11" si="14">AC12+AC13</f>
        <v>589.29999999999995</v>
      </c>
      <c r="AD11" s="181">
        <f t="shared" si="14"/>
        <v>0</v>
      </c>
      <c r="AE11" s="181">
        <f t="shared" ref="AE11:AE13" si="15">IF(AD11,AD11/AC11*100,0)</f>
        <v>0</v>
      </c>
      <c r="AF11" s="181">
        <f t="shared" ref="AF11:AG11" si="16">AF12+AF13</f>
        <v>590.29999999999995</v>
      </c>
      <c r="AG11" s="181">
        <f t="shared" si="16"/>
        <v>0</v>
      </c>
      <c r="AH11" s="181">
        <f t="shared" ref="AH11:AH13" si="17">IF(AG11,AG11/AF11*100,0)</f>
        <v>0</v>
      </c>
      <c r="AI11" s="181">
        <f t="shared" ref="AI11:AJ11" si="18">AI12+AI13</f>
        <v>3991.6000000000004</v>
      </c>
      <c r="AJ11" s="181">
        <f t="shared" si="18"/>
        <v>0</v>
      </c>
      <c r="AK11" s="181">
        <f t="shared" ref="AK11:AK13" si="19">IF(AJ11,AJ11/AI11*100,0)</f>
        <v>0</v>
      </c>
      <c r="AL11" s="181">
        <f t="shared" ref="AL11:AM11" si="20">AL12+AL13</f>
        <v>592.29999999999995</v>
      </c>
      <c r="AM11" s="181">
        <f t="shared" si="20"/>
        <v>0</v>
      </c>
      <c r="AN11" s="181">
        <f t="shared" ref="AN11:AN13" si="21">IF(AM11,AM11/AL11*100,0)</f>
        <v>0</v>
      </c>
      <c r="AO11" s="181">
        <f t="shared" ref="AO11:AP11" si="22">AO12+AO13</f>
        <v>1467.3</v>
      </c>
      <c r="AP11" s="181">
        <f t="shared" si="22"/>
        <v>0</v>
      </c>
      <c r="AQ11" s="181">
        <f t="shared" ref="AQ11:AQ13" si="23">IF(AP11,AP11/AO11*100,0)</f>
        <v>0</v>
      </c>
      <c r="AR11" s="247"/>
    </row>
    <row r="12" spans="1:44" ht="51.75" customHeight="1">
      <c r="A12" s="252"/>
      <c r="B12" s="252"/>
      <c r="C12" s="252"/>
      <c r="D12" s="125" t="s">
        <v>2</v>
      </c>
      <c r="E12" s="167">
        <f>H12+K12+N12+Q12+T12+W12+Z12+AC12+AF12+AI12+AL12+AO12</f>
        <v>900</v>
      </c>
      <c r="F12" s="167">
        <f t="shared" ref="F12:F13" si="24">I12+L12+O12+R12+U12+X12+AA12+AD12+AG12+AJ12+AM12+AP12</f>
        <v>0</v>
      </c>
      <c r="G12" s="178">
        <f t="shared" si="0"/>
        <v>0</v>
      </c>
      <c r="H12" s="168">
        <f>H34</f>
        <v>0</v>
      </c>
      <c r="I12" s="168">
        <f>I34</f>
        <v>0</v>
      </c>
      <c r="J12" s="168">
        <f t="shared" si="1"/>
        <v>0</v>
      </c>
      <c r="K12" s="167">
        <f>K34</f>
        <v>0</v>
      </c>
      <c r="L12" s="167">
        <f>L34</f>
        <v>0</v>
      </c>
      <c r="M12" s="167">
        <f t="shared" si="3"/>
        <v>0</v>
      </c>
      <c r="N12" s="168">
        <f t="shared" ref="N12:O12" si="25">N34</f>
        <v>0</v>
      </c>
      <c r="O12" s="168">
        <f t="shared" si="25"/>
        <v>0</v>
      </c>
      <c r="P12" s="168">
        <f t="shared" si="5"/>
        <v>0</v>
      </c>
      <c r="Q12" s="167">
        <f t="shared" ref="Q12:R12" si="26">Q34</f>
        <v>0</v>
      </c>
      <c r="R12" s="167">
        <f t="shared" si="26"/>
        <v>0</v>
      </c>
      <c r="S12" s="167">
        <f t="shared" si="7"/>
        <v>0</v>
      </c>
      <c r="T12" s="168">
        <f t="shared" ref="T12:U12" si="27">T34</f>
        <v>0</v>
      </c>
      <c r="U12" s="168">
        <f t="shared" si="27"/>
        <v>0</v>
      </c>
      <c r="V12" s="168">
        <f t="shared" si="9"/>
        <v>0</v>
      </c>
      <c r="W12" s="167">
        <f t="shared" ref="W12:X12" si="28">W34</f>
        <v>0</v>
      </c>
      <c r="X12" s="167">
        <f t="shared" si="28"/>
        <v>0</v>
      </c>
      <c r="Y12" s="167">
        <f t="shared" si="11"/>
        <v>0</v>
      </c>
      <c r="Z12" s="168">
        <f t="shared" ref="Z12:AA12" si="29">Z34</f>
        <v>0</v>
      </c>
      <c r="AA12" s="168">
        <f t="shared" si="29"/>
        <v>0</v>
      </c>
      <c r="AB12" s="168">
        <f t="shared" si="13"/>
        <v>0</v>
      </c>
      <c r="AC12" s="167">
        <f t="shared" ref="AC12:AD12" si="30">AC34</f>
        <v>0</v>
      </c>
      <c r="AD12" s="167">
        <f t="shared" si="30"/>
        <v>0</v>
      </c>
      <c r="AE12" s="167">
        <f t="shared" si="15"/>
        <v>0</v>
      </c>
      <c r="AF12" s="168">
        <f t="shared" ref="AF12:AG12" si="31">AF34</f>
        <v>0</v>
      </c>
      <c r="AG12" s="168">
        <f t="shared" si="31"/>
        <v>0</v>
      </c>
      <c r="AH12" s="168">
        <f t="shared" si="17"/>
        <v>0</v>
      </c>
      <c r="AI12" s="167">
        <f t="shared" ref="AI12:AJ12" si="32">AI34</f>
        <v>0</v>
      </c>
      <c r="AJ12" s="167">
        <f t="shared" si="32"/>
        <v>0</v>
      </c>
      <c r="AK12" s="167">
        <f t="shared" si="19"/>
        <v>0</v>
      </c>
      <c r="AL12" s="168">
        <f t="shared" ref="AL12:AM12" si="33">AL34</f>
        <v>0</v>
      </c>
      <c r="AM12" s="168">
        <f t="shared" si="33"/>
        <v>0</v>
      </c>
      <c r="AN12" s="168">
        <f t="shared" si="21"/>
        <v>0</v>
      </c>
      <c r="AO12" s="167">
        <f t="shared" ref="AO12:AP12" si="34">AO34</f>
        <v>900</v>
      </c>
      <c r="AP12" s="167">
        <f t="shared" si="34"/>
        <v>0</v>
      </c>
      <c r="AQ12" s="167">
        <f t="shared" si="23"/>
        <v>0</v>
      </c>
      <c r="AR12" s="247"/>
    </row>
    <row r="13" spans="1:44" ht="30" customHeight="1">
      <c r="A13" s="252"/>
      <c r="B13" s="252"/>
      <c r="C13" s="252"/>
      <c r="D13" s="125" t="s">
        <v>43</v>
      </c>
      <c r="E13" s="167">
        <f>H13+K13+N13+Q13+T13+W13+Z13+AC13+AF13+AI13+AL13+AO13</f>
        <v>11817.5</v>
      </c>
      <c r="F13" s="167">
        <f t="shared" si="24"/>
        <v>5486.7</v>
      </c>
      <c r="G13" s="178">
        <f t="shared" si="0"/>
        <v>46.428601650095196</v>
      </c>
      <c r="H13" s="168">
        <f>H30+H35</f>
        <v>593.4</v>
      </c>
      <c r="I13" s="168">
        <f>I30+I35</f>
        <v>593.4</v>
      </c>
      <c r="J13" s="168">
        <f t="shared" si="1"/>
        <v>100</v>
      </c>
      <c r="K13" s="167">
        <f>K30+K35</f>
        <v>632.1</v>
      </c>
      <c r="L13" s="167">
        <f>L30+L35</f>
        <v>632.1</v>
      </c>
      <c r="M13" s="167">
        <f t="shared" si="3"/>
        <v>100</v>
      </c>
      <c r="N13" s="168">
        <f t="shared" ref="N13:O13" si="35">N30+N35</f>
        <v>667.5</v>
      </c>
      <c r="O13" s="168">
        <f t="shared" si="35"/>
        <v>667.5</v>
      </c>
      <c r="P13" s="168">
        <f t="shared" si="5"/>
        <v>100</v>
      </c>
      <c r="Q13" s="167">
        <f t="shared" ref="Q13:R13" si="36">Q30+Q35</f>
        <v>725.8</v>
      </c>
      <c r="R13" s="167">
        <f t="shared" si="36"/>
        <v>725.8</v>
      </c>
      <c r="S13" s="167">
        <f t="shared" si="7"/>
        <v>100</v>
      </c>
      <c r="T13" s="168">
        <f t="shared" ref="T13:U13" si="37">T30+T35</f>
        <v>807</v>
      </c>
      <c r="U13" s="168">
        <f t="shared" si="37"/>
        <v>807</v>
      </c>
      <c r="V13" s="168">
        <f t="shared" si="9"/>
        <v>100</v>
      </c>
      <c r="W13" s="167">
        <f t="shared" ref="W13:X13" si="38">W30+W35</f>
        <v>810.4</v>
      </c>
      <c r="X13" s="167">
        <f t="shared" si="38"/>
        <v>810.4</v>
      </c>
      <c r="Y13" s="167">
        <f t="shared" si="11"/>
        <v>100</v>
      </c>
      <c r="Z13" s="168">
        <f t="shared" ref="Z13:AA13" si="39">Z30+Z35</f>
        <v>1250.5</v>
      </c>
      <c r="AA13" s="168">
        <f t="shared" si="39"/>
        <v>1250.5</v>
      </c>
      <c r="AB13" s="168">
        <f t="shared" si="13"/>
        <v>100</v>
      </c>
      <c r="AC13" s="167">
        <f t="shared" ref="AC13:AD13" si="40">AC30+AC35</f>
        <v>589.29999999999995</v>
      </c>
      <c r="AD13" s="167">
        <f t="shared" si="40"/>
        <v>0</v>
      </c>
      <c r="AE13" s="167">
        <f t="shared" si="15"/>
        <v>0</v>
      </c>
      <c r="AF13" s="168">
        <f t="shared" ref="AF13:AG13" si="41">AF30+AF35</f>
        <v>590.29999999999995</v>
      </c>
      <c r="AG13" s="168">
        <f t="shared" si="41"/>
        <v>0</v>
      </c>
      <c r="AH13" s="168">
        <f t="shared" si="17"/>
        <v>0</v>
      </c>
      <c r="AI13" s="167">
        <f t="shared" ref="AI13:AJ13" si="42">AI30+AI35</f>
        <v>3991.6000000000004</v>
      </c>
      <c r="AJ13" s="167">
        <f t="shared" si="42"/>
        <v>0</v>
      </c>
      <c r="AK13" s="167">
        <f t="shared" si="19"/>
        <v>0</v>
      </c>
      <c r="AL13" s="168">
        <f t="shared" ref="AL13:AM13" si="43">AL30+AL35</f>
        <v>592.29999999999995</v>
      </c>
      <c r="AM13" s="168">
        <f t="shared" si="43"/>
        <v>0</v>
      </c>
      <c r="AN13" s="168">
        <f t="shared" si="21"/>
        <v>0</v>
      </c>
      <c r="AO13" s="167">
        <f t="shared" ref="AO13:AP13" si="44">AO30+AO35</f>
        <v>567.29999999999995</v>
      </c>
      <c r="AP13" s="167">
        <f t="shared" si="44"/>
        <v>0</v>
      </c>
      <c r="AQ13" s="167">
        <f t="shared" si="23"/>
        <v>0</v>
      </c>
      <c r="AR13" s="247"/>
    </row>
    <row r="14" spans="1:44" ht="24.75" customHeight="1">
      <c r="A14" s="253" t="s">
        <v>276</v>
      </c>
      <c r="B14" s="266"/>
      <c r="C14" s="266"/>
      <c r="D14" s="180" t="s">
        <v>41</v>
      </c>
      <c r="E14" s="181">
        <f t="shared" ref="E14:AQ14" si="45">E20</f>
        <v>0</v>
      </c>
      <c r="F14" s="181">
        <f t="shared" si="45"/>
        <v>0</v>
      </c>
      <c r="G14" s="182">
        <f t="shared" si="45"/>
        <v>0</v>
      </c>
      <c r="H14" s="181" t="str">
        <f t="shared" si="45"/>
        <v>Х</v>
      </c>
      <c r="I14" s="181" t="str">
        <f t="shared" si="45"/>
        <v>Х</v>
      </c>
      <c r="J14" s="181" t="str">
        <f t="shared" si="45"/>
        <v>Х</v>
      </c>
      <c r="K14" s="181" t="str">
        <f t="shared" si="45"/>
        <v>Х</v>
      </c>
      <c r="L14" s="181" t="str">
        <f t="shared" si="45"/>
        <v>Х</v>
      </c>
      <c r="M14" s="181" t="str">
        <f t="shared" si="45"/>
        <v>Х</v>
      </c>
      <c r="N14" s="181" t="str">
        <f t="shared" si="45"/>
        <v>Х</v>
      </c>
      <c r="O14" s="181" t="str">
        <f t="shared" si="45"/>
        <v>Х</v>
      </c>
      <c r="P14" s="181" t="str">
        <f t="shared" si="45"/>
        <v>Х</v>
      </c>
      <c r="Q14" s="181" t="str">
        <f t="shared" si="45"/>
        <v>Х</v>
      </c>
      <c r="R14" s="181" t="str">
        <f t="shared" si="45"/>
        <v>Х</v>
      </c>
      <c r="S14" s="181" t="str">
        <f t="shared" si="45"/>
        <v>Х</v>
      </c>
      <c r="T14" s="181" t="str">
        <f t="shared" si="45"/>
        <v>Х</v>
      </c>
      <c r="U14" s="181" t="str">
        <f t="shared" si="45"/>
        <v>Х</v>
      </c>
      <c r="V14" s="181" t="str">
        <f t="shared" si="45"/>
        <v>Х</v>
      </c>
      <c r="W14" s="181" t="str">
        <f t="shared" si="45"/>
        <v>Х</v>
      </c>
      <c r="X14" s="181" t="str">
        <f t="shared" si="45"/>
        <v>Х</v>
      </c>
      <c r="Y14" s="181" t="str">
        <f t="shared" si="45"/>
        <v>Х</v>
      </c>
      <c r="Z14" s="181" t="str">
        <f t="shared" si="45"/>
        <v>Х</v>
      </c>
      <c r="AA14" s="181" t="str">
        <f t="shared" si="45"/>
        <v>Х</v>
      </c>
      <c r="AB14" s="181" t="str">
        <f t="shared" si="45"/>
        <v>Х</v>
      </c>
      <c r="AC14" s="181" t="str">
        <f t="shared" si="45"/>
        <v>Х</v>
      </c>
      <c r="AD14" s="181" t="str">
        <f t="shared" si="45"/>
        <v>Х</v>
      </c>
      <c r="AE14" s="181" t="str">
        <f t="shared" si="45"/>
        <v>Х</v>
      </c>
      <c r="AF14" s="181" t="str">
        <f t="shared" si="45"/>
        <v>Х</v>
      </c>
      <c r="AG14" s="181" t="str">
        <f t="shared" si="45"/>
        <v>Х</v>
      </c>
      <c r="AH14" s="181" t="str">
        <f t="shared" si="45"/>
        <v>Х</v>
      </c>
      <c r="AI14" s="181" t="str">
        <f t="shared" si="45"/>
        <v>Х</v>
      </c>
      <c r="AJ14" s="181" t="str">
        <f t="shared" si="45"/>
        <v>Х</v>
      </c>
      <c r="AK14" s="181" t="str">
        <f t="shared" si="45"/>
        <v>Х</v>
      </c>
      <c r="AL14" s="181" t="str">
        <f t="shared" si="45"/>
        <v>Х</v>
      </c>
      <c r="AM14" s="181" t="str">
        <f t="shared" si="45"/>
        <v>Х</v>
      </c>
      <c r="AN14" s="181" t="str">
        <f t="shared" si="45"/>
        <v>Х</v>
      </c>
      <c r="AO14" s="181" t="str">
        <f t="shared" si="45"/>
        <v>Х</v>
      </c>
      <c r="AP14" s="181" t="str">
        <f t="shared" si="45"/>
        <v>Х</v>
      </c>
      <c r="AQ14" s="181" t="str">
        <f t="shared" si="45"/>
        <v>Х</v>
      </c>
      <c r="AR14" s="247"/>
    </row>
    <row r="15" spans="1:44" ht="40.5" customHeight="1">
      <c r="A15" s="266"/>
      <c r="B15" s="266"/>
      <c r="C15" s="266"/>
      <c r="D15" s="125" t="s">
        <v>2</v>
      </c>
      <c r="E15" s="167">
        <f t="shared" ref="E15:AQ15" si="46">E21</f>
        <v>0</v>
      </c>
      <c r="F15" s="167">
        <f t="shared" si="46"/>
        <v>0</v>
      </c>
      <c r="G15" s="178">
        <f t="shared" si="46"/>
        <v>0</v>
      </c>
      <c r="H15" s="168" t="str">
        <f t="shared" si="46"/>
        <v>Х</v>
      </c>
      <c r="I15" s="168" t="str">
        <f t="shared" si="46"/>
        <v>Х</v>
      </c>
      <c r="J15" s="168" t="str">
        <f t="shared" si="46"/>
        <v>Х</v>
      </c>
      <c r="K15" s="167" t="str">
        <f t="shared" si="46"/>
        <v>Х</v>
      </c>
      <c r="L15" s="167" t="str">
        <f t="shared" si="46"/>
        <v>Х</v>
      </c>
      <c r="M15" s="167" t="str">
        <f t="shared" si="46"/>
        <v>Х</v>
      </c>
      <c r="N15" s="168" t="str">
        <f t="shared" si="46"/>
        <v>Х</v>
      </c>
      <c r="O15" s="168" t="str">
        <f t="shared" si="46"/>
        <v>Х</v>
      </c>
      <c r="P15" s="168" t="str">
        <f t="shared" si="46"/>
        <v>Х</v>
      </c>
      <c r="Q15" s="167" t="str">
        <f t="shared" si="46"/>
        <v>Х</v>
      </c>
      <c r="R15" s="167" t="str">
        <f t="shared" si="46"/>
        <v>Х</v>
      </c>
      <c r="S15" s="167" t="str">
        <f t="shared" si="46"/>
        <v>Х</v>
      </c>
      <c r="T15" s="168" t="str">
        <f t="shared" si="46"/>
        <v>Х</v>
      </c>
      <c r="U15" s="168" t="str">
        <f t="shared" si="46"/>
        <v>Х</v>
      </c>
      <c r="V15" s="168" t="str">
        <f t="shared" si="46"/>
        <v>Х</v>
      </c>
      <c r="W15" s="167" t="str">
        <f t="shared" si="46"/>
        <v>Х</v>
      </c>
      <c r="X15" s="167" t="str">
        <f t="shared" si="46"/>
        <v>Х</v>
      </c>
      <c r="Y15" s="167" t="str">
        <f t="shared" si="46"/>
        <v>Х</v>
      </c>
      <c r="Z15" s="168" t="str">
        <f t="shared" si="46"/>
        <v>Х</v>
      </c>
      <c r="AA15" s="168" t="str">
        <f t="shared" si="46"/>
        <v>Х</v>
      </c>
      <c r="AB15" s="168" t="str">
        <f t="shared" si="46"/>
        <v>Х</v>
      </c>
      <c r="AC15" s="167" t="str">
        <f t="shared" si="46"/>
        <v>Х</v>
      </c>
      <c r="AD15" s="167" t="str">
        <f t="shared" si="46"/>
        <v>Х</v>
      </c>
      <c r="AE15" s="167" t="str">
        <f t="shared" si="46"/>
        <v>Х</v>
      </c>
      <c r="AF15" s="168" t="str">
        <f t="shared" si="46"/>
        <v>Х</v>
      </c>
      <c r="AG15" s="168" t="str">
        <f t="shared" si="46"/>
        <v>Х</v>
      </c>
      <c r="AH15" s="168" t="str">
        <f t="shared" si="46"/>
        <v>Х</v>
      </c>
      <c r="AI15" s="167" t="str">
        <f t="shared" si="46"/>
        <v>Х</v>
      </c>
      <c r="AJ15" s="167" t="str">
        <f t="shared" si="46"/>
        <v>Х</v>
      </c>
      <c r="AK15" s="167" t="str">
        <f t="shared" si="46"/>
        <v>Х</v>
      </c>
      <c r="AL15" s="168" t="str">
        <f t="shared" si="46"/>
        <v>Х</v>
      </c>
      <c r="AM15" s="168" t="str">
        <f t="shared" si="46"/>
        <v>Х</v>
      </c>
      <c r="AN15" s="168" t="str">
        <f t="shared" si="46"/>
        <v>Х</v>
      </c>
      <c r="AO15" s="167" t="str">
        <f t="shared" si="46"/>
        <v>Х</v>
      </c>
      <c r="AP15" s="167" t="str">
        <f t="shared" si="46"/>
        <v>Х</v>
      </c>
      <c r="AQ15" s="167" t="str">
        <f t="shared" si="46"/>
        <v>Х</v>
      </c>
      <c r="AR15" s="247"/>
    </row>
    <row r="16" spans="1:44" ht="30" customHeight="1">
      <c r="A16" s="266"/>
      <c r="B16" s="266"/>
      <c r="C16" s="266"/>
      <c r="D16" s="125" t="s">
        <v>43</v>
      </c>
      <c r="E16" s="167">
        <f t="shared" ref="E16:AQ16" si="47">E22</f>
        <v>0</v>
      </c>
      <c r="F16" s="167">
        <f t="shared" si="47"/>
        <v>0</v>
      </c>
      <c r="G16" s="178">
        <f t="shared" si="47"/>
        <v>0</v>
      </c>
      <c r="H16" s="168" t="str">
        <f t="shared" si="47"/>
        <v>Х</v>
      </c>
      <c r="I16" s="168" t="str">
        <f t="shared" si="47"/>
        <v>Х</v>
      </c>
      <c r="J16" s="168" t="str">
        <f t="shared" si="47"/>
        <v>Х</v>
      </c>
      <c r="K16" s="167" t="str">
        <f t="shared" si="47"/>
        <v>Х</v>
      </c>
      <c r="L16" s="167" t="str">
        <f t="shared" si="47"/>
        <v>Х</v>
      </c>
      <c r="M16" s="167" t="str">
        <f t="shared" si="47"/>
        <v>Х</v>
      </c>
      <c r="N16" s="168" t="str">
        <f t="shared" si="47"/>
        <v>Х</v>
      </c>
      <c r="O16" s="168" t="str">
        <f t="shared" si="47"/>
        <v>Х</v>
      </c>
      <c r="P16" s="168" t="str">
        <f t="shared" si="47"/>
        <v>Х</v>
      </c>
      <c r="Q16" s="167" t="str">
        <f t="shared" si="47"/>
        <v>Х</v>
      </c>
      <c r="R16" s="167" t="str">
        <f t="shared" si="47"/>
        <v>Х</v>
      </c>
      <c r="S16" s="167" t="str">
        <f t="shared" si="47"/>
        <v>Х</v>
      </c>
      <c r="T16" s="168" t="str">
        <f t="shared" si="47"/>
        <v>Х</v>
      </c>
      <c r="U16" s="168" t="str">
        <f t="shared" si="47"/>
        <v>Х</v>
      </c>
      <c r="V16" s="168" t="str">
        <f t="shared" si="47"/>
        <v>Х</v>
      </c>
      <c r="W16" s="167" t="str">
        <f t="shared" si="47"/>
        <v>Х</v>
      </c>
      <c r="X16" s="167" t="str">
        <f t="shared" si="47"/>
        <v>Х</v>
      </c>
      <c r="Y16" s="167" t="str">
        <f t="shared" si="47"/>
        <v>Х</v>
      </c>
      <c r="Z16" s="168" t="str">
        <f t="shared" si="47"/>
        <v>Х</v>
      </c>
      <c r="AA16" s="168" t="str">
        <f t="shared" si="47"/>
        <v>Х</v>
      </c>
      <c r="AB16" s="168" t="str">
        <f t="shared" si="47"/>
        <v>Х</v>
      </c>
      <c r="AC16" s="167" t="str">
        <f t="shared" si="47"/>
        <v>Х</v>
      </c>
      <c r="AD16" s="167" t="str">
        <f t="shared" si="47"/>
        <v>Х</v>
      </c>
      <c r="AE16" s="167" t="str">
        <f t="shared" si="47"/>
        <v>Х</v>
      </c>
      <c r="AF16" s="168" t="str">
        <f t="shared" si="47"/>
        <v>Х</v>
      </c>
      <c r="AG16" s="168" t="str">
        <f t="shared" si="47"/>
        <v>Х</v>
      </c>
      <c r="AH16" s="168" t="str">
        <f t="shared" si="47"/>
        <v>Х</v>
      </c>
      <c r="AI16" s="167" t="str">
        <f t="shared" si="47"/>
        <v>Х</v>
      </c>
      <c r="AJ16" s="167" t="str">
        <f t="shared" si="47"/>
        <v>Х</v>
      </c>
      <c r="AK16" s="167" t="str">
        <f t="shared" si="47"/>
        <v>Х</v>
      </c>
      <c r="AL16" s="168" t="str">
        <f t="shared" si="47"/>
        <v>Х</v>
      </c>
      <c r="AM16" s="168" t="str">
        <f t="shared" si="47"/>
        <v>Х</v>
      </c>
      <c r="AN16" s="168" t="str">
        <f t="shared" si="47"/>
        <v>Х</v>
      </c>
      <c r="AO16" s="167" t="str">
        <f t="shared" si="47"/>
        <v>Х</v>
      </c>
      <c r="AP16" s="167" t="str">
        <f t="shared" si="47"/>
        <v>Х</v>
      </c>
      <c r="AQ16" s="167" t="str">
        <f t="shared" si="47"/>
        <v>Х</v>
      </c>
      <c r="AR16" s="247"/>
    </row>
    <row r="17" spans="1:44" ht="30" customHeight="1">
      <c r="A17" s="253" t="s">
        <v>277</v>
      </c>
      <c r="B17" s="266"/>
      <c r="C17" s="266"/>
      <c r="D17" s="180" t="s">
        <v>41</v>
      </c>
      <c r="E17" s="181">
        <f>E18+E19</f>
        <v>12717.5</v>
      </c>
      <c r="F17" s="181">
        <f>F18+F19</f>
        <v>5486.7</v>
      </c>
      <c r="G17" s="182">
        <f t="shared" si="0"/>
        <v>43.142913308433265</v>
      </c>
      <c r="H17" s="181">
        <f>H18+H19</f>
        <v>593.4</v>
      </c>
      <c r="I17" s="181">
        <f>I18+I19</f>
        <v>593.4</v>
      </c>
      <c r="J17" s="181">
        <f t="shared" si="1"/>
        <v>100</v>
      </c>
      <c r="K17" s="181">
        <f>K18+K19</f>
        <v>632.1</v>
      </c>
      <c r="L17" s="181">
        <f>L18+L19</f>
        <v>632.1</v>
      </c>
      <c r="M17" s="181">
        <f t="shared" ref="M17:M25" si="48">IF(L17,L17/K17*100,0)</f>
        <v>100</v>
      </c>
      <c r="N17" s="181">
        <f>N18+N19</f>
        <v>667.5</v>
      </c>
      <c r="O17" s="181">
        <f>O18+O19</f>
        <v>667.5</v>
      </c>
      <c r="P17" s="181">
        <f t="shared" ref="P17:P25" si="49">IF(O17,O17/N17*100,0)</f>
        <v>100</v>
      </c>
      <c r="Q17" s="181">
        <f>Q18+Q19</f>
        <v>725.8</v>
      </c>
      <c r="R17" s="181">
        <f>R18+R19</f>
        <v>725.8</v>
      </c>
      <c r="S17" s="181">
        <f t="shared" ref="S17:S25" si="50">IF(R17,R17/Q17*100,0)</f>
        <v>100</v>
      </c>
      <c r="T17" s="181">
        <f>T18+T19</f>
        <v>807</v>
      </c>
      <c r="U17" s="181">
        <f>U18+U19</f>
        <v>807</v>
      </c>
      <c r="V17" s="181">
        <f t="shared" ref="V17:V25" si="51">IF(U17,U17/T17*100,0)</f>
        <v>100</v>
      </c>
      <c r="W17" s="181">
        <f>W18+W19</f>
        <v>810.4</v>
      </c>
      <c r="X17" s="181">
        <f>X18+X19</f>
        <v>810.4</v>
      </c>
      <c r="Y17" s="181">
        <f t="shared" ref="Y17:Y25" si="52">IF(X17,X17/W17*100,0)</f>
        <v>100</v>
      </c>
      <c r="Z17" s="181">
        <f>Z18+Z19</f>
        <v>1250.5</v>
      </c>
      <c r="AA17" s="181">
        <f>AA18+AA19</f>
        <v>1250.5</v>
      </c>
      <c r="AB17" s="181">
        <f t="shared" ref="AB17:AB25" si="53">IF(AA17,AA17/Z17*100,0)</f>
        <v>100</v>
      </c>
      <c r="AC17" s="181">
        <f>AC18+AC19</f>
        <v>589.29999999999995</v>
      </c>
      <c r="AD17" s="181">
        <f>AD18+AD19</f>
        <v>0</v>
      </c>
      <c r="AE17" s="181">
        <f t="shared" ref="AE17:AE25" si="54">IF(AD17,AD17/AC17*100,0)</f>
        <v>0</v>
      </c>
      <c r="AF17" s="181">
        <f>AF18+AF19</f>
        <v>590.29999999999995</v>
      </c>
      <c r="AG17" s="181">
        <f>AG18+AG19</f>
        <v>0</v>
      </c>
      <c r="AH17" s="181">
        <f t="shared" ref="AH17:AH25" si="55">IF(AG17,AG17/AF17*100,0)</f>
        <v>0</v>
      </c>
      <c r="AI17" s="181">
        <f>AI18+AI19</f>
        <v>3991.6000000000004</v>
      </c>
      <c r="AJ17" s="181">
        <f>AJ18+AJ19</f>
        <v>0</v>
      </c>
      <c r="AK17" s="181">
        <f t="shared" ref="AK17:AK25" si="56">IF(AJ17,AJ17/AI17*100,0)</f>
        <v>0</v>
      </c>
      <c r="AL17" s="181">
        <f>AL18+AL19</f>
        <v>592.29999999999995</v>
      </c>
      <c r="AM17" s="181">
        <f>AM18+AM19</f>
        <v>0</v>
      </c>
      <c r="AN17" s="181">
        <f t="shared" ref="AN17:AN25" si="57">IF(AM17,AM17/AL17*100,0)</f>
        <v>0</v>
      </c>
      <c r="AO17" s="181">
        <f>AO18+AO19</f>
        <v>1467.3</v>
      </c>
      <c r="AP17" s="181">
        <f>AP18+AP19</f>
        <v>0</v>
      </c>
      <c r="AQ17" s="181">
        <f t="shared" ref="AQ17:AQ25" si="58">IF(AP17,AP17/AO17*100,0)</f>
        <v>0</v>
      </c>
      <c r="AR17" s="247"/>
    </row>
    <row r="18" spans="1:44" ht="53.25" customHeight="1">
      <c r="A18" s="266"/>
      <c r="B18" s="266"/>
      <c r="C18" s="266"/>
      <c r="D18" s="125" t="s">
        <v>2</v>
      </c>
      <c r="E18" s="167">
        <f>H18+K18+N18+Q18+T18+W18+Z18+AC18+AF18+AI18+AL18+AO18</f>
        <v>900</v>
      </c>
      <c r="F18" s="167">
        <f t="shared" ref="F18:F19" si="59">I18+L18+O18+R18+U18+X18+AA18+AD18+AG18+AJ18+AM18+AP18</f>
        <v>0</v>
      </c>
      <c r="G18" s="178">
        <f t="shared" si="0"/>
        <v>0</v>
      </c>
      <c r="H18" s="168">
        <f>H24</f>
        <v>0</v>
      </c>
      <c r="I18" s="168">
        <f>I24</f>
        <v>0</v>
      </c>
      <c r="J18" s="168">
        <f t="shared" si="1"/>
        <v>0</v>
      </c>
      <c r="K18" s="167">
        <f t="shared" ref="K18:L18" si="60">K24</f>
        <v>0</v>
      </c>
      <c r="L18" s="167">
        <f t="shared" si="60"/>
        <v>0</v>
      </c>
      <c r="M18" s="167">
        <f t="shared" si="48"/>
        <v>0</v>
      </c>
      <c r="N18" s="168">
        <f t="shared" ref="N18:O18" si="61">N24</f>
        <v>0</v>
      </c>
      <c r="O18" s="168">
        <f t="shared" si="61"/>
        <v>0</v>
      </c>
      <c r="P18" s="168">
        <f t="shared" si="49"/>
        <v>0</v>
      </c>
      <c r="Q18" s="167">
        <f t="shared" ref="Q18:R18" si="62">Q24</f>
        <v>0</v>
      </c>
      <c r="R18" s="167">
        <f t="shared" si="62"/>
        <v>0</v>
      </c>
      <c r="S18" s="167">
        <f t="shared" si="50"/>
        <v>0</v>
      </c>
      <c r="T18" s="168">
        <f t="shared" ref="T18:U18" si="63">T24</f>
        <v>0</v>
      </c>
      <c r="U18" s="168">
        <f t="shared" si="63"/>
        <v>0</v>
      </c>
      <c r="V18" s="168">
        <f t="shared" si="51"/>
        <v>0</v>
      </c>
      <c r="W18" s="167">
        <f t="shared" ref="W18:X18" si="64">W24</f>
        <v>0</v>
      </c>
      <c r="X18" s="167">
        <f t="shared" si="64"/>
        <v>0</v>
      </c>
      <c r="Y18" s="167">
        <f t="shared" si="52"/>
        <v>0</v>
      </c>
      <c r="Z18" s="168">
        <f t="shared" ref="Z18:AA18" si="65">Z24</f>
        <v>0</v>
      </c>
      <c r="AA18" s="168">
        <f t="shared" si="65"/>
        <v>0</v>
      </c>
      <c r="AB18" s="168">
        <f t="shared" si="53"/>
        <v>0</v>
      </c>
      <c r="AC18" s="167">
        <f t="shared" ref="AC18:AD18" si="66">AC24</f>
        <v>0</v>
      </c>
      <c r="AD18" s="167">
        <f t="shared" si="66"/>
        <v>0</v>
      </c>
      <c r="AE18" s="167">
        <f t="shared" si="54"/>
        <v>0</v>
      </c>
      <c r="AF18" s="168">
        <f t="shared" ref="AF18:AG18" si="67">AF24</f>
        <v>0</v>
      </c>
      <c r="AG18" s="168">
        <f t="shared" si="67"/>
        <v>0</v>
      </c>
      <c r="AH18" s="168">
        <f t="shared" si="55"/>
        <v>0</v>
      </c>
      <c r="AI18" s="167">
        <f t="shared" ref="AI18:AJ18" si="68">AI24</f>
        <v>0</v>
      </c>
      <c r="AJ18" s="167">
        <f t="shared" si="68"/>
        <v>0</v>
      </c>
      <c r="AK18" s="167">
        <f t="shared" si="56"/>
        <v>0</v>
      </c>
      <c r="AL18" s="168">
        <f t="shared" ref="AL18:AM18" si="69">AL24</f>
        <v>0</v>
      </c>
      <c r="AM18" s="168">
        <f t="shared" si="69"/>
        <v>0</v>
      </c>
      <c r="AN18" s="168">
        <f t="shared" si="57"/>
        <v>0</v>
      </c>
      <c r="AO18" s="167">
        <f t="shared" ref="AO18:AP18" si="70">AO24</f>
        <v>900</v>
      </c>
      <c r="AP18" s="167">
        <f t="shared" si="70"/>
        <v>0</v>
      </c>
      <c r="AQ18" s="167">
        <f t="shared" si="58"/>
        <v>0</v>
      </c>
      <c r="AR18" s="247"/>
    </row>
    <row r="19" spans="1:44" ht="21" customHeight="1">
      <c r="A19" s="266"/>
      <c r="B19" s="266"/>
      <c r="C19" s="266"/>
      <c r="D19" s="125" t="s">
        <v>43</v>
      </c>
      <c r="E19" s="167">
        <f>H19+K19+N19+Q19+T19+W19+Z19+AC19+AF19+AI19+AL19+AO19</f>
        <v>11817.5</v>
      </c>
      <c r="F19" s="167">
        <f t="shared" si="59"/>
        <v>5486.7</v>
      </c>
      <c r="G19" s="178">
        <f t="shared" si="0"/>
        <v>46.428601650095196</v>
      </c>
      <c r="H19" s="168">
        <f>H13</f>
        <v>593.4</v>
      </c>
      <c r="I19" s="168">
        <f>I13</f>
        <v>593.4</v>
      </c>
      <c r="J19" s="168">
        <f t="shared" si="1"/>
        <v>100</v>
      </c>
      <c r="K19" s="167">
        <f>K13</f>
        <v>632.1</v>
      </c>
      <c r="L19" s="167">
        <f>L13</f>
        <v>632.1</v>
      </c>
      <c r="M19" s="167">
        <f t="shared" si="48"/>
        <v>100</v>
      </c>
      <c r="N19" s="168">
        <f>N13</f>
        <v>667.5</v>
      </c>
      <c r="O19" s="168">
        <f>O13</f>
        <v>667.5</v>
      </c>
      <c r="P19" s="168">
        <f t="shared" si="49"/>
        <v>100</v>
      </c>
      <c r="Q19" s="167">
        <f>Q13</f>
        <v>725.8</v>
      </c>
      <c r="R19" s="167">
        <f>R13</f>
        <v>725.8</v>
      </c>
      <c r="S19" s="167">
        <f t="shared" si="50"/>
        <v>100</v>
      </c>
      <c r="T19" s="168">
        <f>T13</f>
        <v>807</v>
      </c>
      <c r="U19" s="168">
        <f>U13</f>
        <v>807</v>
      </c>
      <c r="V19" s="168">
        <f t="shared" si="51"/>
        <v>100</v>
      </c>
      <c r="W19" s="167">
        <f>W13</f>
        <v>810.4</v>
      </c>
      <c r="X19" s="167">
        <f>X13</f>
        <v>810.4</v>
      </c>
      <c r="Y19" s="167">
        <f t="shared" si="52"/>
        <v>100</v>
      </c>
      <c r="Z19" s="168">
        <f>Z13</f>
        <v>1250.5</v>
      </c>
      <c r="AA19" s="168">
        <f>AA13</f>
        <v>1250.5</v>
      </c>
      <c r="AB19" s="168">
        <f t="shared" si="53"/>
        <v>100</v>
      </c>
      <c r="AC19" s="167">
        <f>AC13</f>
        <v>589.29999999999995</v>
      </c>
      <c r="AD19" s="167">
        <f>AD13</f>
        <v>0</v>
      </c>
      <c r="AE19" s="167">
        <f t="shared" si="54"/>
        <v>0</v>
      </c>
      <c r="AF19" s="168">
        <f>AF13</f>
        <v>590.29999999999995</v>
      </c>
      <c r="AG19" s="168">
        <f>AG13</f>
        <v>0</v>
      </c>
      <c r="AH19" s="168">
        <f t="shared" si="55"/>
        <v>0</v>
      </c>
      <c r="AI19" s="167">
        <f>AI13</f>
        <v>3991.6000000000004</v>
      </c>
      <c r="AJ19" s="167">
        <f>AJ13</f>
        <v>0</v>
      </c>
      <c r="AK19" s="167">
        <f t="shared" si="56"/>
        <v>0</v>
      </c>
      <c r="AL19" s="168">
        <f>AL13</f>
        <v>592.29999999999995</v>
      </c>
      <c r="AM19" s="168">
        <f>AM13</f>
        <v>0</v>
      </c>
      <c r="AN19" s="168">
        <f t="shared" si="57"/>
        <v>0</v>
      </c>
      <c r="AO19" s="167">
        <f>AO13</f>
        <v>567.29999999999995</v>
      </c>
      <c r="AP19" s="167">
        <f>AP13</f>
        <v>0</v>
      </c>
      <c r="AQ19" s="167">
        <f t="shared" si="58"/>
        <v>0</v>
      </c>
      <c r="AR19" s="247"/>
    </row>
    <row r="20" spans="1:44" ht="19.5" customHeight="1">
      <c r="A20" s="253" t="s">
        <v>266</v>
      </c>
      <c r="B20" s="266"/>
      <c r="C20" s="266"/>
      <c r="D20" s="180" t="s">
        <v>41</v>
      </c>
      <c r="E20" s="181">
        <f t="shared" ref="E20:AQ20" si="71">E26</f>
        <v>0</v>
      </c>
      <c r="F20" s="181">
        <f t="shared" si="71"/>
        <v>0</v>
      </c>
      <c r="G20" s="182">
        <f t="shared" si="71"/>
        <v>0</v>
      </c>
      <c r="H20" s="181" t="str">
        <f t="shared" si="71"/>
        <v>Х</v>
      </c>
      <c r="I20" s="181" t="str">
        <f t="shared" si="71"/>
        <v>Х</v>
      </c>
      <c r="J20" s="181" t="str">
        <f t="shared" si="71"/>
        <v>Х</v>
      </c>
      <c r="K20" s="181" t="str">
        <f t="shared" si="71"/>
        <v>Х</v>
      </c>
      <c r="L20" s="181" t="str">
        <f t="shared" si="71"/>
        <v>Х</v>
      </c>
      <c r="M20" s="181" t="str">
        <f t="shared" si="71"/>
        <v>Х</v>
      </c>
      <c r="N20" s="181" t="str">
        <f t="shared" si="71"/>
        <v>Х</v>
      </c>
      <c r="O20" s="181" t="str">
        <f t="shared" si="71"/>
        <v>Х</v>
      </c>
      <c r="P20" s="181" t="str">
        <f t="shared" si="71"/>
        <v>Х</v>
      </c>
      <c r="Q20" s="181" t="str">
        <f t="shared" si="71"/>
        <v>Х</v>
      </c>
      <c r="R20" s="181" t="str">
        <f t="shared" si="71"/>
        <v>Х</v>
      </c>
      <c r="S20" s="181" t="str">
        <f t="shared" si="71"/>
        <v>Х</v>
      </c>
      <c r="T20" s="181" t="str">
        <f t="shared" si="71"/>
        <v>Х</v>
      </c>
      <c r="U20" s="181" t="str">
        <f t="shared" si="71"/>
        <v>Х</v>
      </c>
      <c r="V20" s="181" t="str">
        <f t="shared" si="71"/>
        <v>Х</v>
      </c>
      <c r="W20" s="181" t="str">
        <f t="shared" si="71"/>
        <v>Х</v>
      </c>
      <c r="X20" s="181" t="str">
        <f t="shared" si="71"/>
        <v>Х</v>
      </c>
      <c r="Y20" s="181" t="str">
        <f t="shared" si="71"/>
        <v>Х</v>
      </c>
      <c r="Z20" s="181" t="str">
        <f t="shared" si="71"/>
        <v>Х</v>
      </c>
      <c r="AA20" s="181" t="str">
        <f t="shared" si="71"/>
        <v>Х</v>
      </c>
      <c r="AB20" s="181" t="str">
        <f t="shared" si="71"/>
        <v>Х</v>
      </c>
      <c r="AC20" s="181" t="str">
        <f t="shared" si="71"/>
        <v>Х</v>
      </c>
      <c r="AD20" s="181" t="str">
        <f t="shared" si="71"/>
        <v>Х</v>
      </c>
      <c r="AE20" s="181" t="str">
        <f t="shared" si="71"/>
        <v>Х</v>
      </c>
      <c r="AF20" s="181" t="str">
        <f t="shared" si="71"/>
        <v>Х</v>
      </c>
      <c r="AG20" s="181" t="str">
        <f t="shared" si="71"/>
        <v>Х</v>
      </c>
      <c r="AH20" s="181" t="str">
        <f t="shared" si="71"/>
        <v>Х</v>
      </c>
      <c r="AI20" s="181" t="str">
        <f t="shared" si="71"/>
        <v>Х</v>
      </c>
      <c r="AJ20" s="181" t="str">
        <f t="shared" si="71"/>
        <v>Х</v>
      </c>
      <c r="AK20" s="181" t="str">
        <f t="shared" si="71"/>
        <v>Х</v>
      </c>
      <c r="AL20" s="181" t="str">
        <f t="shared" si="71"/>
        <v>Х</v>
      </c>
      <c r="AM20" s="181" t="str">
        <f t="shared" si="71"/>
        <v>Х</v>
      </c>
      <c r="AN20" s="181" t="str">
        <f t="shared" si="71"/>
        <v>Х</v>
      </c>
      <c r="AO20" s="181" t="str">
        <f t="shared" si="71"/>
        <v>Х</v>
      </c>
      <c r="AP20" s="181" t="str">
        <f t="shared" si="71"/>
        <v>Х</v>
      </c>
      <c r="AQ20" s="181" t="str">
        <f t="shared" si="71"/>
        <v>Х</v>
      </c>
      <c r="AR20" s="247"/>
    </row>
    <row r="21" spans="1:44" ht="54" customHeight="1">
      <c r="A21" s="266"/>
      <c r="B21" s="266"/>
      <c r="C21" s="266"/>
      <c r="D21" s="125" t="s">
        <v>2</v>
      </c>
      <c r="E21" s="167">
        <f t="shared" ref="E21:AQ22" si="72">E27</f>
        <v>0</v>
      </c>
      <c r="F21" s="167">
        <f t="shared" ref="F21:AQ21" si="73">F27</f>
        <v>0</v>
      </c>
      <c r="G21" s="178">
        <f t="shared" si="73"/>
        <v>0</v>
      </c>
      <c r="H21" s="168" t="str">
        <f t="shared" si="73"/>
        <v>Х</v>
      </c>
      <c r="I21" s="168" t="str">
        <f t="shared" si="73"/>
        <v>Х</v>
      </c>
      <c r="J21" s="168" t="str">
        <f t="shared" si="73"/>
        <v>Х</v>
      </c>
      <c r="K21" s="167" t="str">
        <f t="shared" si="73"/>
        <v>Х</v>
      </c>
      <c r="L21" s="167" t="str">
        <f t="shared" si="73"/>
        <v>Х</v>
      </c>
      <c r="M21" s="167" t="str">
        <f t="shared" si="73"/>
        <v>Х</v>
      </c>
      <c r="N21" s="168" t="str">
        <f t="shared" si="73"/>
        <v>Х</v>
      </c>
      <c r="O21" s="168" t="str">
        <f t="shared" si="73"/>
        <v>Х</v>
      </c>
      <c r="P21" s="168" t="str">
        <f t="shared" si="73"/>
        <v>Х</v>
      </c>
      <c r="Q21" s="167" t="str">
        <f t="shared" si="73"/>
        <v>Х</v>
      </c>
      <c r="R21" s="167" t="str">
        <f t="shared" si="73"/>
        <v>Х</v>
      </c>
      <c r="S21" s="167" t="str">
        <f t="shared" si="73"/>
        <v>Х</v>
      </c>
      <c r="T21" s="168" t="str">
        <f t="shared" si="73"/>
        <v>Х</v>
      </c>
      <c r="U21" s="168" t="str">
        <f t="shared" si="73"/>
        <v>Х</v>
      </c>
      <c r="V21" s="168" t="str">
        <f t="shared" si="73"/>
        <v>Х</v>
      </c>
      <c r="W21" s="167" t="str">
        <f t="shared" si="73"/>
        <v>Х</v>
      </c>
      <c r="X21" s="167" t="str">
        <f t="shared" si="73"/>
        <v>Х</v>
      </c>
      <c r="Y21" s="167" t="str">
        <f t="shared" si="73"/>
        <v>Х</v>
      </c>
      <c r="Z21" s="168" t="str">
        <f t="shared" si="73"/>
        <v>Х</v>
      </c>
      <c r="AA21" s="168" t="str">
        <f t="shared" si="73"/>
        <v>Х</v>
      </c>
      <c r="AB21" s="168" t="str">
        <f t="shared" si="73"/>
        <v>Х</v>
      </c>
      <c r="AC21" s="167" t="str">
        <f t="shared" si="73"/>
        <v>Х</v>
      </c>
      <c r="AD21" s="167" t="str">
        <f t="shared" si="73"/>
        <v>Х</v>
      </c>
      <c r="AE21" s="167" t="str">
        <f t="shared" si="73"/>
        <v>Х</v>
      </c>
      <c r="AF21" s="168" t="str">
        <f t="shared" si="73"/>
        <v>Х</v>
      </c>
      <c r="AG21" s="168" t="str">
        <f t="shared" si="73"/>
        <v>Х</v>
      </c>
      <c r="AH21" s="168" t="str">
        <f t="shared" si="73"/>
        <v>Х</v>
      </c>
      <c r="AI21" s="167" t="str">
        <f t="shared" si="73"/>
        <v>Х</v>
      </c>
      <c r="AJ21" s="167" t="str">
        <f t="shared" si="73"/>
        <v>Х</v>
      </c>
      <c r="AK21" s="167" t="str">
        <f t="shared" si="73"/>
        <v>Х</v>
      </c>
      <c r="AL21" s="168" t="str">
        <f t="shared" si="73"/>
        <v>Х</v>
      </c>
      <c r="AM21" s="168" t="str">
        <f t="shared" si="73"/>
        <v>Х</v>
      </c>
      <c r="AN21" s="168" t="str">
        <f t="shared" si="73"/>
        <v>Х</v>
      </c>
      <c r="AO21" s="167" t="str">
        <f t="shared" si="73"/>
        <v>Х</v>
      </c>
      <c r="AP21" s="167" t="str">
        <f t="shared" si="73"/>
        <v>Х</v>
      </c>
      <c r="AQ21" s="167" t="str">
        <f t="shared" si="73"/>
        <v>Х</v>
      </c>
      <c r="AR21" s="247"/>
    </row>
    <row r="22" spans="1:44" ht="20.25" customHeight="1">
      <c r="A22" s="266"/>
      <c r="B22" s="266"/>
      <c r="C22" s="266"/>
      <c r="D22" s="125" t="s">
        <v>43</v>
      </c>
      <c r="E22" s="167">
        <f t="shared" si="72"/>
        <v>0</v>
      </c>
      <c r="F22" s="167">
        <f t="shared" si="72"/>
        <v>0</v>
      </c>
      <c r="G22" s="178">
        <f t="shared" si="72"/>
        <v>0</v>
      </c>
      <c r="H22" s="168" t="str">
        <f t="shared" si="72"/>
        <v>Х</v>
      </c>
      <c r="I22" s="168" t="str">
        <f t="shared" si="72"/>
        <v>Х</v>
      </c>
      <c r="J22" s="168" t="str">
        <f t="shared" si="72"/>
        <v>Х</v>
      </c>
      <c r="K22" s="167" t="str">
        <f t="shared" si="72"/>
        <v>Х</v>
      </c>
      <c r="L22" s="167" t="str">
        <f t="shared" si="72"/>
        <v>Х</v>
      </c>
      <c r="M22" s="167" t="str">
        <f t="shared" si="72"/>
        <v>Х</v>
      </c>
      <c r="N22" s="168" t="str">
        <f t="shared" si="72"/>
        <v>Х</v>
      </c>
      <c r="O22" s="168" t="str">
        <f t="shared" si="72"/>
        <v>Х</v>
      </c>
      <c r="P22" s="168" t="str">
        <f t="shared" si="72"/>
        <v>Х</v>
      </c>
      <c r="Q22" s="167" t="str">
        <f t="shared" si="72"/>
        <v>Х</v>
      </c>
      <c r="R22" s="167" t="str">
        <f t="shared" si="72"/>
        <v>Х</v>
      </c>
      <c r="S22" s="167" t="str">
        <f t="shared" si="72"/>
        <v>Х</v>
      </c>
      <c r="T22" s="168" t="str">
        <f t="shared" si="72"/>
        <v>Х</v>
      </c>
      <c r="U22" s="168" t="str">
        <f t="shared" si="72"/>
        <v>Х</v>
      </c>
      <c r="V22" s="168" t="str">
        <f t="shared" si="72"/>
        <v>Х</v>
      </c>
      <c r="W22" s="167" t="str">
        <f t="shared" si="72"/>
        <v>Х</v>
      </c>
      <c r="X22" s="167" t="str">
        <f t="shared" si="72"/>
        <v>Х</v>
      </c>
      <c r="Y22" s="167" t="str">
        <f t="shared" si="72"/>
        <v>Х</v>
      </c>
      <c r="Z22" s="168" t="str">
        <f t="shared" si="72"/>
        <v>Х</v>
      </c>
      <c r="AA22" s="168" t="str">
        <f t="shared" si="72"/>
        <v>Х</v>
      </c>
      <c r="AB22" s="168" t="str">
        <f t="shared" si="72"/>
        <v>Х</v>
      </c>
      <c r="AC22" s="167" t="str">
        <f t="shared" si="72"/>
        <v>Х</v>
      </c>
      <c r="AD22" s="167" t="str">
        <f t="shared" si="72"/>
        <v>Х</v>
      </c>
      <c r="AE22" s="167" t="str">
        <f t="shared" si="72"/>
        <v>Х</v>
      </c>
      <c r="AF22" s="168" t="str">
        <f t="shared" si="72"/>
        <v>Х</v>
      </c>
      <c r="AG22" s="168" t="str">
        <f t="shared" si="72"/>
        <v>Х</v>
      </c>
      <c r="AH22" s="168" t="str">
        <f t="shared" si="72"/>
        <v>Х</v>
      </c>
      <c r="AI22" s="167" t="str">
        <f t="shared" si="72"/>
        <v>Х</v>
      </c>
      <c r="AJ22" s="167" t="str">
        <f t="shared" si="72"/>
        <v>Х</v>
      </c>
      <c r="AK22" s="167" t="str">
        <f t="shared" si="72"/>
        <v>Х</v>
      </c>
      <c r="AL22" s="168" t="str">
        <f t="shared" si="72"/>
        <v>Х</v>
      </c>
      <c r="AM22" s="168" t="str">
        <f t="shared" si="72"/>
        <v>Х</v>
      </c>
      <c r="AN22" s="168" t="str">
        <f t="shared" si="72"/>
        <v>Х</v>
      </c>
      <c r="AO22" s="167" t="str">
        <f t="shared" si="72"/>
        <v>Х</v>
      </c>
      <c r="AP22" s="167" t="str">
        <f t="shared" si="72"/>
        <v>Х</v>
      </c>
      <c r="AQ22" s="167" t="str">
        <f t="shared" si="72"/>
        <v>Х</v>
      </c>
      <c r="AR22" s="247"/>
    </row>
    <row r="23" spans="1:44" ht="30" customHeight="1">
      <c r="A23" s="253" t="s">
        <v>265</v>
      </c>
      <c r="B23" s="266"/>
      <c r="C23" s="266"/>
      <c r="D23" s="180" t="s">
        <v>41</v>
      </c>
      <c r="E23" s="181">
        <f>H23+K23+N23+Q23+T23+W23+Z23+AC23+AF23+AI23+AL23+AO23</f>
        <v>12717.5</v>
      </c>
      <c r="F23" s="181">
        <f>F24+F25</f>
        <v>5486.7</v>
      </c>
      <c r="G23" s="182">
        <f t="shared" si="0"/>
        <v>43.142913308433265</v>
      </c>
      <c r="H23" s="181">
        <f>H24+H25</f>
        <v>593.4</v>
      </c>
      <c r="I23" s="181">
        <f>I24+I25</f>
        <v>593.4</v>
      </c>
      <c r="J23" s="181">
        <f t="shared" si="1"/>
        <v>100</v>
      </c>
      <c r="K23" s="181">
        <f>K24+K25</f>
        <v>632.1</v>
      </c>
      <c r="L23" s="181">
        <f>L24+L25</f>
        <v>632.1</v>
      </c>
      <c r="M23" s="181">
        <f t="shared" si="48"/>
        <v>100</v>
      </c>
      <c r="N23" s="181">
        <f>N24+N25</f>
        <v>667.5</v>
      </c>
      <c r="O23" s="181">
        <f>O24+O25</f>
        <v>667.5</v>
      </c>
      <c r="P23" s="181">
        <f t="shared" si="49"/>
        <v>100</v>
      </c>
      <c r="Q23" s="181">
        <f>Q24+Q25</f>
        <v>725.8</v>
      </c>
      <c r="R23" s="181">
        <f>R24+R25</f>
        <v>725.8</v>
      </c>
      <c r="S23" s="181">
        <f t="shared" si="50"/>
        <v>100</v>
      </c>
      <c r="T23" s="181">
        <f>T24+T25</f>
        <v>807</v>
      </c>
      <c r="U23" s="181">
        <f>U24+U25</f>
        <v>807</v>
      </c>
      <c r="V23" s="181">
        <f t="shared" si="51"/>
        <v>100</v>
      </c>
      <c r="W23" s="181">
        <f>W24+W25</f>
        <v>810.4</v>
      </c>
      <c r="X23" s="181">
        <f>X24+X25</f>
        <v>810.4</v>
      </c>
      <c r="Y23" s="181">
        <f t="shared" si="52"/>
        <v>100</v>
      </c>
      <c r="Z23" s="181">
        <f>Z24+Z25</f>
        <v>1250.5</v>
      </c>
      <c r="AA23" s="181">
        <f>AA24+AA25</f>
        <v>1250.5</v>
      </c>
      <c r="AB23" s="181">
        <f t="shared" si="53"/>
        <v>100</v>
      </c>
      <c r="AC23" s="181">
        <f>AC24+AC25</f>
        <v>589.29999999999995</v>
      </c>
      <c r="AD23" s="181">
        <f>AD24+AD25</f>
        <v>0</v>
      </c>
      <c r="AE23" s="181">
        <f t="shared" si="54"/>
        <v>0</v>
      </c>
      <c r="AF23" s="181">
        <f>AF24+AF25</f>
        <v>590.29999999999995</v>
      </c>
      <c r="AG23" s="181">
        <f>AG24+AG25</f>
        <v>0</v>
      </c>
      <c r="AH23" s="181">
        <f t="shared" si="55"/>
        <v>0</v>
      </c>
      <c r="AI23" s="181">
        <f>AI24+AI25</f>
        <v>3991.6000000000004</v>
      </c>
      <c r="AJ23" s="181">
        <f>AJ24+AJ25</f>
        <v>0</v>
      </c>
      <c r="AK23" s="181">
        <f t="shared" si="56"/>
        <v>0</v>
      </c>
      <c r="AL23" s="181">
        <f>AL24+AL25</f>
        <v>592.29999999999995</v>
      </c>
      <c r="AM23" s="181">
        <f>AM24+AM25</f>
        <v>0</v>
      </c>
      <c r="AN23" s="181">
        <f t="shared" si="57"/>
        <v>0</v>
      </c>
      <c r="AO23" s="181">
        <f>AO24+AO25</f>
        <v>1467.3</v>
      </c>
      <c r="AP23" s="181">
        <f>AP24+AP25</f>
        <v>0</v>
      </c>
      <c r="AQ23" s="181">
        <f t="shared" si="58"/>
        <v>0</v>
      </c>
      <c r="AR23" s="247"/>
    </row>
    <row r="24" spans="1:44" ht="54" customHeight="1">
      <c r="A24" s="266"/>
      <c r="B24" s="266"/>
      <c r="C24" s="266"/>
      <c r="D24" s="125" t="s">
        <v>2</v>
      </c>
      <c r="E24" s="167">
        <f>H24+K24+N24+Q24+T24+W24+Z24+AC24+AF24+AI24+AL24+AO24</f>
        <v>900</v>
      </c>
      <c r="F24" s="167">
        <f t="shared" ref="F24:F25" si="74">I24+L24+O24+R24+U24+X24+AA24+AD24+AG24+AJ24+AM24+AP24</f>
        <v>0</v>
      </c>
      <c r="G24" s="178">
        <f t="shared" si="0"/>
        <v>0</v>
      </c>
      <c r="H24" s="168">
        <f>H34</f>
        <v>0</v>
      </c>
      <c r="I24" s="168">
        <f>I34</f>
        <v>0</v>
      </c>
      <c r="J24" s="168">
        <f t="shared" si="1"/>
        <v>0</v>
      </c>
      <c r="K24" s="167">
        <f t="shared" ref="K24:L24" si="75">K34</f>
        <v>0</v>
      </c>
      <c r="L24" s="167">
        <f t="shared" si="75"/>
        <v>0</v>
      </c>
      <c r="M24" s="167">
        <f t="shared" si="48"/>
        <v>0</v>
      </c>
      <c r="N24" s="168">
        <f t="shared" ref="N24:O24" si="76">N34</f>
        <v>0</v>
      </c>
      <c r="O24" s="168">
        <f t="shared" si="76"/>
        <v>0</v>
      </c>
      <c r="P24" s="168">
        <f t="shared" si="49"/>
        <v>0</v>
      </c>
      <c r="Q24" s="167">
        <f t="shared" ref="Q24:R24" si="77">Q34</f>
        <v>0</v>
      </c>
      <c r="R24" s="167">
        <f t="shared" si="77"/>
        <v>0</v>
      </c>
      <c r="S24" s="167">
        <f t="shared" si="50"/>
        <v>0</v>
      </c>
      <c r="T24" s="168">
        <f t="shared" ref="T24:U24" si="78">T34</f>
        <v>0</v>
      </c>
      <c r="U24" s="168">
        <f t="shared" si="78"/>
        <v>0</v>
      </c>
      <c r="V24" s="168">
        <f t="shared" si="51"/>
        <v>0</v>
      </c>
      <c r="W24" s="167">
        <f t="shared" ref="W24:X24" si="79">W34</f>
        <v>0</v>
      </c>
      <c r="X24" s="167">
        <f t="shared" si="79"/>
        <v>0</v>
      </c>
      <c r="Y24" s="167">
        <f t="shared" si="52"/>
        <v>0</v>
      </c>
      <c r="Z24" s="168">
        <f t="shared" ref="Z24:AA24" si="80">Z34</f>
        <v>0</v>
      </c>
      <c r="AA24" s="168">
        <f t="shared" si="80"/>
        <v>0</v>
      </c>
      <c r="AB24" s="168">
        <f t="shared" si="53"/>
        <v>0</v>
      </c>
      <c r="AC24" s="167">
        <f t="shared" ref="AC24:AD24" si="81">AC34</f>
        <v>0</v>
      </c>
      <c r="AD24" s="167">
        <f t="shared" si="81"/>
        <v>0</v>
      </c>
      <c r="AE24" s="167">
        <f t="shared" si="54"/>
        <v>0</v>
      </c>
      <c r="AF24" s="168">
        <f t="shared" ref="AF24:AG24" si="82">AF34</f>
        <v>0</v>
      </c>
      <c r="AG24" s="168">
        <f t="shared" si="82"/>
        <v>0</v>
      </c>
      <c r="AH24" s="168">
        <f t="shared" si="55"/>
        <v>0</v>
      </c>
      <c r="AI24" s="167">
        <f t="shared" ref="AI24:AJ24" si="83">AI34</f>
        <v>0</v>
      </c>
      <c r="AJ24" s="167">
        <f t="shared" si="83"/>
        <v>0</v>
      </c>
      <c r="AK24" s="167">
        <f t="shared" si="56"/>
        <v>0</v>
      </c>
      <c r="AL24" s="168">
        <f t="shared" ref="AL24:AM24" si="84">AL34</f>
        <v>0</v>
      </c>
      <c r="AM24" s="168">
        <f t="shared" si="84"/>
        <v>0</v>
      </c>
      <c r="AN24" s="168">
        <f t="shared" si="57"/>
        <v>0</v>
      </c>
      <c r="AO24" s="167">
        <f t="shared" ref="AO24:AP24" si="85">AO34</f>
        <v>900</v>
      </c>
      <c r="AP24" s="167">
        <f t="shared" si="85"/>
        <v>0</v>
      </c>
      <c r="AQ24" s="167">
        <f t="shared" si="58"/>
        <v>0</v>
      </c>
      <c r="AR24" s="247"/>
    </row>
    <row r="25" spans="1:44" ht="30" customHeight="1">
      <c r="A25" s="266"/>
      <c r="B25" s="266"/>
      <c r="C25" s="266"/>
      <c r="D25" s="125" t="s">
        <v>43</v>
      </c>
      <c r="E25" s="167">
        <f>H25+K25+N25+Q25+T25+W25+Z25+AC25+AF25+AI25+AL25+AO25</f>
        <v>11817.5</v>
      </c>
      <c r="F25" s="167">
        <f t="shared" si="74"/>
        <v>5486.7</v>
      </c>
      <c r="G25" s="178">
        <f t="shared" si="0"/>
        <v>46.428601650095196</v>
      </c>
      <c r="H25" s="168">
        <f>H19</f>
        <v>593.4</v>
      </c>
      <c r="I25" s="168">
        <f>I19</f>
        <v>593.4</v>
      </c>
      <c r="J25" s="168">
        <f t="shared" si="1"/>
        <v>100</v>
      </c>
      <c r="K25" s="167">
        <f>K19</f>
        <v>632.1</v>
      </c>
      <c r="L25" s="167">
        <f>L19</f>
        <v>632.1</v>
      </c>
      <c r="M25" s="167">
        <f t="shared" si="48"/>
        <v>100</v>
      </c>
      <c r="N25" s="168">
        <f>N19</f>
        <v>667.5</v>
      </c>
      <c r="O25" s="168">
        <f>O19</f>
        <v>667.5</v>
      </c>
      <c r="P25" s="168">
        <f t="shared" si="49"/>
        <v>100</v>
      </c>
      <c r="Q25" s="167">
        <f>Q19</f>
        <v>725.8</v>
      </c>
      <c r="R25" s="167">
        <f>R19</f>
        <v>725.8</v>
      </c>
      <c r="S25" s="167">
        <f t="shared" si="50"/>
        <v>100</v>
      </c>
      <c r="T25" s="168">
        <f>T19</f>
        <v>807</v>
      </c>
      <c r="U25" s="168">
        <f>U19</f>
        <v>807</v>
      </c>
      <c r="V25" s="168">
        <f t="shared" si="51"/>
        <v>100</v>
      </c>
      <c r="W25" s="167">
        <f>W19</f>
        <v>810.4</v>
      </c>
      <c r="X25" s="167">
        <f>X19</f>
        <v>810.4</v>
      </c>
      <c r="Y25" s="167">
        <f t="shared" si="52"/>
        <v>100</v>
      </c>
      <c r="Z25" s="168">
        <f>Z19</f>
        <v>1250.5</v>
      </c>
      <c r="AA25" s="168">
        <f>AA19</f>
        <v>1250.5</v>
      </c>
      <c r="AB25" s="168">
        <f t="shared" si="53"/>
        <v>100</v>
      </c>
      <c r="AC25" s="167">
        <f>AC19</f>
        <v>589.29999999999995</v>
      </c>
      <c r="AD25" s="167">
        <f>AD19</f>
        <v>0</v>
      </c>
      <c r="AE25" s="167">
        <f t="shared" si="54"/>
        <v>0</v>
      </c>
      <c r="AF25" s="168">
        <f>AF19</f>
        <v>590.29999999999995</v>
      </c>
      <c r="AG25" s="168">
        <f>AG19</f>
        <v>0</v>
      </c>
      <c r="AH25" s="168">
        <f t="shared" si="55"/>
        <v>0</v>
      </c>
      <c r="AI25" s="167">
        <f>AI19</f>
        <v>3991.6000000000004</v>
      </c>
      <c r="AJ25" s="167">
        <f>AJ19</f>
        <v>0</v>
      </c>
      <c r="AK25" s="167">
        <f t="shared" si="56"/>
        <v>0</v>
      </c>
      <c r="AL25" s="168">
        <f>AL19</f>
        <v>592.29999999999995</v>
      </c>
      <c r="AM25" s="168">
        <f>AM19</f>
        <v>0</v>
      </c>
      <c r="AN25" s="168">
        <f t="shared" si="57"/>
        <v>0</v>
      </c>
      <c r="AO25" s="167">
        <f>AO19</f>
        <v>567.29999999999995</v>
      </c>
      <c r="AP25" s="167">
        <f>AP19</f>
        <v>0</v>
      </c>
      <c r="AQ25" s="167">
        <f t="shared" si="58"/>
        <v>0</v>
      </c>
      <c r="AR25" s="247"/>
    </row>
    <row r="26" spans="1:44" ht="30" customHeight="1">
      <c r="A26" s="253" t="s">
        <v>263</v>
      </c>
      <c r="B26" s="253"/>
      <c r="C26" s="253"/>
      <c r="D26" s="180" t="s">
        <v>41</v>
      </c>
      <c r="E26" s="184">
        <f>SUM(E27:E28)</f>
        <v>0</v>
      </c>
      <c r="F26" s="184">
        <f>SUM(F27:F28)</f>
        <v>0</v>
      </c>
      <c r="G26" s="182">
        <f t="shared" si="0"/>
        <v>0</v>
      </c>
      <c r="H26" s="183" t="s">
        <v>264</v>
      </c>
      <c r="I26" s="183" t="s">
        <v>264</v>
      </c>
      <c r="J26" s="181" t="s">
        <v>264</v>
      </c>
      <c r="K26" s="183" t="s">
        <v>264</v>
      </c>
      <c r="L26" s="183" t="s">
        <v>264</v>
      </c>
      <c r="M26" s="181" t="s">
        <v>264</v>
      </c>
      <c r="N26" s="183" t="s">
        <v>264</v>
      </c>
      <c r="O26" s="183" t="s">
        <v>264</v>
      </c>
      <c r="P26" s="181" t="s">
        <v>264</v>
      </c>
      <c r="Q26" s="183" t="s">
        <v>264</v>
      </c>
      <c r="R26" s="183" t="s">
        <v>264</v>
      </c>
      <c r="S26" s="181" t="s">
        <v>264</v>
      </c>
      <c r="T26" s="183" t="s">
        <v>264</v>
      </c>
      <c r="U26" s="183" t="s">
        <v>264</v>
      </c>
      <c r="V26" s="181" t="s">
        <v>264</v>
      </c>
      <c r="W26" s="183" t="s">
        <v>264</v>
      </c>
      <c r="X26" s="183" t="s">
        <v>264</v>
      </c>
      <c r="Y26" s="181" t="s">
        <v>264</v>
      </c>
      <c r="Z26" s="183" t="s">
        <v>264</v>
      </c>
      <c r="AA26" s="183" t="s">
        <v>264</v>
      </c>
      <c r="AB26" s="181" t="s">
        <v>264</v>
      </c>
      <c r="AC26" s="183" t="s">
        <v>264</v>
      </c>
      <c r="AD26" s="183" t="s">
        <v>264</v>
      </c>
      <c r="AE26" s="181" t="s">
        <v>264</v>
      </c>
      <c r="AF26" s="183" t="s">
        <v>264</v>
      </c>
      <c r="AG26" s="183" t="s">
        <v>264</v>
      </c>
      <c r="AH26" s="181" t="s">
        <v>264</v>
      </c>
      <c r="AI26" s="183" t="s">
        <v>264</v>
      </c>
      <c r="AJ26" s="183" t="s">
        <v>264</v>
      </c>
      <c r="AK26" s="181" t="s">
        <v>264</v>
      </c>
      <c r="AL26" s="183" t="s">
        <v>264</v>
      </c>
      <c r="AM26" s="183" t="s">
        <v>264</v>
      </c>
      <c r="AN26" s="181" t="s">
        <v>264</v>
      </c>
      <c r="AO26" s="183" t="s">
        <v>264</v>
      </c>
      <c r="AP26" s="183" t="s">
        <v>264</v>
      </c>
      <c r="AQ26" s="181" t="s">
        <v>264</v>
      </c>
      <c r="AR26" s="248"/>
    </row>
    <row r="27" spans="1:44" ht="54" customHeight="1">
      <c r="A27" s="253"/>
      <c r="B27" s="253"/>
      <c r="C27" s="253"/>
      <c r="D27" s="125" t="s">
        <v>2</v>
      </c>
      <c r="E27" s="185">
        <v>0</v>
      </c>
      <c r="F27" s="185">
        <v>0</v>
      </c>
      <c r="G27" s="178">
        <f>IF(F27,F27/#REF!*100,0)</f>
        <v>0</v>
      </c>
      <c r="H27" s="158" t="s">
        <v>264</v>
      </c>
      <c r="I27" s="158" t="s">
        <v>264</v>
      </c>
      <c r="J27" s="168" t="s">
        <v>264</v>
      </c>
      <c r="K27" s="111" t="s">
        <v>264</v>
      </c>
      <c r="L27" s="111" t="s">
        <v>264</v>
      </c>
      <c r="M27" s="167" t="s">
        <v>264</v>
      </c>
      <c r="N27" s="158" t="s">
        <v>264</v>
      </c>
      <c r="O27" s="158" t="s">
        <v>264</v>
      </c>
      <c r="P27" s="168" t="s">
        <v>264</v>
      </c>
      <c r="Q27" s="111" t="s">
        <v>264</v>
      </c>
      <c r="R27" s="111" t="s">
        <v>264</v>
      </c>
      <c r="S27" s="167" t="s">
        <v>264</v>
      </c>
      <c r="T27" s="158" t="s">
        <v>264</v>
      </c>
      <c r="U27" s="158" t="s">
        <v>264</v>
      </c>
      <c r="V27" s="168" t="s">
        <v>264</v>
      </c>
      <c r="W27" s="111" t="s">
        <v>264</v>
      </c>
      <c r="X27" s="111" t="s">
        <v>264</v>
      </c>
      <c r="Y27" s="167" t="s">
        <v>264</v>
      </c>
      <c r="Z27" s="158" t="s">
        <v>264</v>
      </c>
      <c r="AA27" s="158" t="s">
        <v>264</v>
      </c>
      <c r="AB27" s="168" t="s">
        <v>264</v>
      </c>
      <c r="AC27" s="111" t="s">
        <v>264</v>
      </c>
      <c r="AD27" s="111" t="s">
        <v>264</v>
      </c>
      <c r="AE27" s="167" t="s">
        <v>264</v>
      </c>
      <c r="AF27" s="158" t="s">
        <v>264</v>
      </c>
      <c r="AG27" s="158" t="s">
        <v>264</v>
      </c>
      <c r="AH27" s="168" t="s">
        <v>264</v>
      </c>
      <c r="AI27" s="111" t="s">
        <v>264</v>
      </c>
      <c r="AJ27" s="111" t="s">
        <v>264</v>
      </c>
      <c r="AK27" s="167" t="s">
        <v>264</v>
      </c>
      <c r="AL27" s="158" t="s">
        <v>264</v>
      </c>
      <c r="AM27" s="158" t="s">
        <v>264</v>
      </c>
      <c r="AN27" s="168" t="s">
        <v>264</v>
      </c>
      <c r="AO27" s="111" t="s">
        <v>264</v>
      </c>
      <c r="AP27" s="111" t="s">
        <v>264</v>
      </c>
      <c r="AQ27" s="167" t="s">
        <v>264</v>
      </c>
      <c r="AR27" s="248"/>
    </row>
    <row r="28" spans="1:44" ht="17.25" customHeight="1">
      <c r="A28" s="253"/>
      <c r="B28" s="253"/>
      <c r="C28" s="253"/>
      <c r="D28" s="125" t="s">
        <v>43</v>
      </c>
      <c r="E28" s="185">
        <v>0</v>
      </c>
      <c r="F28" s="185">
        <v>0</v>
      </c>
      <c r="G28" s="178">
        <f t="shared" si="0"/>
        <v>0</v>
      </c>
      <c r="H28" s="158" t="s">
        <v>264</v>
      </c>
      <c r="I28" s="158" t="s">
        <v>264</v>
      </c>
      <c r="J28" s="168" t="s">
        <v>264</v>
      </c>
      <c r="K28" s="111" t="s">
        <v>264</v>
      </c>
      <c r="L28" s="111" t="s">
        <v>264</v>
      </c>
      <c r="M28" s="167" t="s">
        <v>264</v>
      </c>
      <c r="N28" s="158" t="s">
        <v>264</v>
      </c>
      <c r="O28" s="158" t="s">
        <v>264</v>
      </c>
      <c r="P28" s="168" t="s">
        <v>264</v>
      </c>
      <c r="Q28" s="111" t="s">
        <v>264</v>
      </c>
      <c r="R28" s="111" t="s">
        <v>264</v>
      </c>
      <c r="S28" s="167" t="s">
        <v>264</v>
      </c>
      <c r="T28" s="158" t="s">
        <v>264</v>
      </c>
      <c r="U28" s="158" t="s">
        <v>264</v>
      </c>
      <c r="V28" s="168" t="s">
        <v>264</v>
      </c>
      <c r="W28" s="111" t="s">
        <v>264</v>
      </c>
      <c r="X28" s="111" t="s">
        <v>264</v>
      </c>
      <c r="Y28" s="167" t="s">
        <v>264</v>
      </c>
      <c r="Z28" s="158" t="s">
        <v>264</v>
      </c>
      <c r="AA28" s="158" t="s">
        <v>264</v>
      </c>
      <c r="AB28" s="168" t="s">
        <v>264</v>
      </c>
      <c r="AC28" s="111" t="s">
        <v>264</v>
      </c>
      <c r="AD28" s="111" t="s">
        <v>264</v>
      </c>
      <c r="AE28" s="167" t="s">
        <v>264</v>
      </c>
      <c r="AF28" s="158" t="s">
        <v>264</v>
      </c>
      <c r="AG28" s="158" t="s">
        <v>264</v>
      </c>
      <c r="AH28" s="168" t="s">
        <v>264</v>
      </c>
      <c r="AI28" s="111" t="s">
        <v>264</v>
      </c>
      <c r="AJ28" s="111" t="s">
        <v>264</v>
      </c>
      <c r="AK28" s="167" t="s">
        <v>264</v>
      </c>
      <c r="AL28" s="158" t="s">
        <v>264</v>
      </c>
      <c r="AM28" s="158" t="s">
        <v>264</v>
      </c>
      <c r="AN28" s="168" t="s">
        <v>264</v>
      </c>
      <c r="AO28" s="111" t="s">
        <v>264</v>
      </c>
      <c r="AP28" s="111" t="s">
        <v>264</v>
      </c>
      <c r="AQ28" s="167" t="s">
        <v>264</v>
      </c>
      <c r="AR28" s="248"/>
    </row>
    <row r="29" spans="1:44" ht="30" customHeight="1">
      <c r="A29" s="251" t="s">
        <v>1</v>
      </c>
      <c r="B29" s="252" t="s">
        <v>290</v>
      </c>
      <c r="C29" s="252" t="s">
        <v>280</v>
      </c>
      <c r="D29" s="180" t="s">
        <v>41</v>
      </c>
      <c r="E29" s="181">
        <f>E30</f>
        <v>836.99999999999989</v>
      </c>
      <c r="F29" s="181">
        <f>F30</f>
        <v>445</v>
      </c>
      <c r="G29" s="182">
        <f t="shared" si="0"/>
        <v>53.166069295101558</v>
      </c>
      <c r="H29" s="181">
        <f>H30</f>
        <v>64.400000000000006</v>
      </c>
      <c r="I29" s="181">
        <f>I30</f>
        <v>64.400000000000006</v>
      </c>
      <c r="J29" s="181">
        <f>IF(I29,I29/H29*100,0)</f>
        <v>100</v>
      </c>
      <c r="K29" s="181">
        <f t="shared" ref="K29:L29" si="86">K30</f>
        <v>63.4</v>
      </c>
      <c r="L29" s="181">
        <f t="shared" si="86"/>
        <v>63.4</v>
      </c>
      <c r="M29" s="181">
        <f t="shared" ref="M29:M30" si="87">IF(L29,L29/K29*100,0)</f>
        <v>100</v>
      </c>
      <c r="N29" s="181">
        <f t="shared" ref="N29:O29" si="88">N30</f>
        <v>63.5</v>
      </c>
      <c r="O29" s="181">
        <f t="shared" si="88"/>
        <v>63.5</v>
      </c>
      <c r="P29" s="181">
        <f t="shared" ref="P29:P30" si="89">IF(O29,O29/N29*100,0)</f>
        <v>100</v>
      </c>
      <c r="Q29" s="181">
        <f t="shared" ref="Q29:R29" si="90">Q30</f>
        <v>63.4</v>
      </c>
      <c r="R29" s="181">
        <f t="shared" si="90"/>
        <v>63.4</v>
      </c>
      <c r="S29" s="181">
        <f t="shared" ref="S29:S30" si="91">IF(R29,R29/Q29*100,0)</f>
        <v>100</v>
      </c>
      <c r="T29" s="181">
        <f t="shared" ref="T29:U29" si="92">T30</f>
        <v>63.5</v>
      </c>
      <c r="U29" s="181">
        <f t="shared" si="92"/>
        <v>63.5</v>
      </c>
      <c r="V29" s="181">
        <f t="shared" ref="V29:V30" si="93">IF(U29,U29/T29*100,0)</f>
        <v>100</v>
      </c>
      <c r="W29" s="181">
        <f t="shared" ref="W29:X29" si="94">W30</f>
        <v>63.4</v>
      </c>
      <c r="X29" s="181">
        <f t="shared" si="94"/>
        <v>63.4</v>
      </c>
      <c r="Y29" s="181">
        <f t="shared" ref="Y29:Y30" si="95">IF(X29,X29/W29*100,0)</f>
        <v>100</v>
      </c>
      <c r="Z29" s="181">
        <f t="shared" ref="Z29:AA29" si="96">Z30</f>
        <v>63.4</v>
      </c>
      <c r="AA29" s="181">
        <f t="shared" si="96"/>
        <v>63.4</v>
      </c>
      <c r="AB29" s="181">
        <f t="shared" ref="AB29:AB30" si="97">IF(AA29,AA29/Z29*100,0)</f>
        <v>100</v>
      </c>
      <c r="AC29" s="181">
        <f t="shared" ref="AC29:AD29" si="98">AC30</f>
        <v>64.400000000000006</v>
      </c>
      <c r="AD29" s="181">
        <f t="shared" si="98"/>
        <v>0</v>
      </c>
      <c r="AE29" s="181">
        <f t="shared" ref="AE29:AE30" si="99">IF(AD29,AD29/AC29*100,0)</f>
        <v>0</v>
      </c>
      <c r="AF29" s="181">
        <f t="shared" ref="AF29:AG29" si="100">AF30</f>
        <v>64.400000000000006</v>
      </c>
      <c r="AG29" s="181">
        <f t="shared" si="100"/>
        <v>0</v>
      </c>
      <c r="AH29" s="181">
        <f t="shared" ref="AH29:AH30" si="101">IF(AG29,AG29/AF29*100,0)</f>
        <v>0</v>
      </c>
      <c r="AI29" s="181">
        <f t="shared" ref="AI29:AJ29" si="102">AI30</f>
        <v>64.400000000000006</v>
      </c>
      <c r="AJ29" s="181">
        <f t="shared" si="102"/>
        <v>0</v>
      </c>
      <c r="AK29" s="181">
        <f t="shared" ref="AK29:AK30" si="103">IF(AJ29,AJ29/AI29*100,0)</f>
        <v>0</v>
      </c>
      <c r="AL29" s="181">
        <f t="shared" ref="AL29:AM29" si="104">AL30</f>
        <v>64.400000000000006</v>
      </c>
      <c r="AM29" s="181">
        <f t="shared" si="104"/>
        <v>0</v>
      </c>
      <c r="AN29" s="181">
        <f t="shared" ref="AN29:AN30" si="105">IF(AM29,AM29/AL29*100,0)</f>
        <v>0</v>
      </c>
      <c r="AO29" s="181">
        <f t="shared" ref="AO29:AP29" si="106">AO30</f>
        <v>134.4</v>
      </c>
      <c r="AP29" s="181">
        <f t="shared" si="106"/>
        <v>0</v>
      </c>
      <c r="AQ29" s="181">
        <f t="shared" ref="AQ29:AQ30" si="107">IF(AP29,AP29/AO29*100,0)</f>
        <v>0</v>
      </c>
      <c r="AR29" s="249"/>
    </row>
    <row r="30" spans="1:44" ht="85.5" customHeight="1">
      <c r="A30" s="251"/>
      <c r="B30" s="252"/>
      <c r="C30" s="252"/>
      <c r="D30" s="125" t="s">
        <v>43</v>
      </c>
      <c r="E30" s="167">
        <f>H30+K30+N30+Q30+T30+W30+Z30+AC30+AF30+AI30+AL30+AO30</f>
        <v>836.99999999999989</v>
      </c>
      <c r="F30" s="167">
        <f t="shared" ref="F30" si="108">I30+L30+O30+R30+U30+X30+AA30+AD30+AG30+AJ30+AM30+AP30</f>
        <v>445</v>
      </c>
      <c r="G30" s="178">
        <f t="shared" si="0"/>
        <v>53.166069295101558</v>
      </c>
      <c r="H30" s="168">
        <f>H32</f>
        <v>64.400000000000006</v>
      </c>
      <c r="I30" s="168">
        <f>I32</f>
        <v>64.400000000000006</v>
      </c>
      <c r="J30" s="168">
        <f t="shared" ref="J30:J47" si="109">IF(I30,I30/H30*100,0)</f>
        <v>100</v>
      </c>
      <c r="K30" s="167">
        <f t="shared" ref="K30:L30" si="110">K32</f>
        <v>63.4</v>
      </c>
      <c r="L30" s="167">
        <f t="shared" si="110"/>
        <v>63.4</v>
      </c>
      <c r="M30" s="167">
        <f t="shared" si="87"/>
        <v>100</v>
      </c>
      <c r="N30" s="168">
        <f t="shared" ref="N30:O30" si="111">N32</f>
        <v>63.5</v>
      </c>
      <c r="O30" s="168">
        <f t="shared" si="111"/>
        <v>63.5</v>
      </c>
      <c r="P30" s="168">
        <f t="shared" si="89"/>
        <v>100</v>
      </c>
      <c r="Q30" s="167">
        <f t="shared" ref="Q30:R30" si="112">Q32</f>
        <v>63.4</v>
      </c>
      <c r="R30" s="167">
        <f t="shared" si="112"/>
        <v>63.4</v>
      </c>
      <c r="S30" s="167">
        <f t="shared" si="91"/>
        <v>100</v>
      </c>
      <c r="T30" s="168">
        <v>63.5</v>
      </c>
      <c r="U30" s="168">
        <f t="shared" ref="U30" si="113">U32</f>
        <v>63.5</v>
      </c>
      <c r="V30" s="168">
        <f t="shared" si="93"/>
        <v>100</v>
      </c>
      <c r="W30" s="167">
        <v>63.4</v>
      </c>
      <c r="X30" s="167">
        <f t="shared" ref="X30" si="114">X32</f>
        <v>63.4</v>
      </c>
      <c r="Y30" s="167">
        <f t="shared" si="95"/>
        <v>100</v>
      </c>
      <c r="Z30" s="168">
        <v>63.4</v>
      </c>
      <c r="AA30" s="168">
        <f t="shared" ref="AA30" si="115">AA32</f>
        <v>63.4</v>
      </c>
      <c r="AB30" s="168">
        <f t="shared" si="97"/>
        <v>100</v>
      </c>
      <c r="AC30" s="167">
        <f t="shared" ref="AC30:AD30" si="116">AC32</f>
        <v>64.400000000000006</v>
      </c>
      <c r="AD30" s="167">
        <f t="shared" si="116"/>
        <v>0</v>
      </c>
      <c r="AE30" s="167">
        <f t="shared" si="99"/>
        <v>0</v>
      </c>
      <c r="AF30" s="168">
        <f t="shared" ref="AF30:AG30" si="117">AF32</f>
        <v>64.400000000000006</v>
      </c>
      <c r="AG30" s="168">
        <f t="shared" si="117"/>
        <v>0</v>
      </c>
      <c r="AH30" s="168">
        <f t="shared" si="101"/>
        <v>0</v>
      </c>
      <c r="AI30" s="167">
        <f t="shared" ref="AI30:AJ30" si="118">AI32</f>
        <v>64.400000000000006</v>
      </c>
      <c r="AJ30" s="167">
        <f t="shared" si="118"/>
        <v>0</v>
      </c>
      <c r="AK30" s="167">
        <f t="shared" si="103"/>
        <v>0</v>
      </c>
      <c r="AL30" s="168">
        <f t="shared" ref="AL30:AM30" si="119">AL32</f>
        <v>64.400000000000006</v>
      </c>
      <c r="AM30" s="168">
        <f t="shared" si="119"/>
        <v>0</v>
      </c>
      <c r="AN30" s="168">
        <f t="shared" si="105"/>
        <v>0</v>
      </c>
      <c r="AO30" s="167">
        <v>134.4</v>
      </c>
      <c r="AP30" s="167">
        <f t="shared" ref="AP30" si="120">AP32</f>
        <v>0</v>
      </c>
      <c r="AQ30" s="167">
        <f t="shared" si="107"/>
        <v>0</v>
      </c>
      <c r="AR30" s="250"/>
    </row>
    <row r="31" spans="1:44" s="96" customFormat="1" ht="30" customHeight="1">
      <c r="A31" s="251" t="s">
        <v>279</v>
      </c>
      <c r="B31" s="252" t="s">
        <v>291</v>
      </c>
      <c r="C31" s="252" t="s">
        <v>280</v>
      </c>
      <c r="D31" s="179" t="s">
        <v>41</v>
      </c>
      <c r="E31" s="191">
        <f>E32</f>
        <v>836.99999999999989</v>
      </c>
      <c r="F31" s="191">
        <f>F32</f>
        <v>445</v>
      </c>
      <c r="G31" s="192">
        <f t="shared" si="0"/>
        <v>53.166069295101558</v>
      </c>
      <c r="H31" s="191">
        <f>H32</f>
        <v>64.400000000000006</v>
      </c>
      <c r="I31" s="191">
        <f>I32</f>
        <v>64.400000000000006</v>
      </c>
      <c r="J31" s="191">
        <f t="shared" si="109"/>
        <v>100</v>
      </c>
      <c r="K31" s="191">
        <f>K32</f>
        <v>63.4</v>
      </c>
      <c r="L31" s="191">
        <f>L32</f>
        <v>63.4</v>
      </c>
      <c r="M31" s="191">
        <f t="shared" ref="M31:M47" si="121">IF(L31,L31/K31*100,0)</f>
        <v>100</v>
      </c>
      <c r="N31" s="191">
        <f>N32</f>
        <v>63.5</v>
      </c>
      <c r="O31" s="191">
        <f>O32</f>
        <v>63.5</v>
      </c>
      <c r="P31" s="191">
        <f t="shared" ref="P31:P47" si="122">IF(O31,O31/N31*100,0)</f>
        <v>100</v>
      </c>
      <c r="Q31" s="191">
        <f>Q32</f>
        <v>63.4</v>
      </c>
      <c r="R31" s="191">
        <f>R32</f>
        <v>63.4</v>
      </c>
      <c r="S31" s="191">
        <f t="shared" ref="S31:S47" si="123">IF(R31,R31/Q31*100,0)</f>
        <v>100</v>
      </c>
      <c r="T31" s="191">
        <f>T32</f>
        <v>64.400000000000006</v>
      </c>
      <c r="U31" s="191">
        <f>U32</f>
        <v>63.5</v>
      </c>
      <c r="V31" s="191">
        <f t="shared" ref="V31:V47" si="124">IF(U31,U31/T31*100,0)</f>
        <v>98.602484472049682</v>
      </c>
      <c r="W31" s="191">
        <f>W32</f>
        <v>64.400000000000006</v>
      </c>
      <c r="X31" s="191">
        <f>X32</f>
        <v>63.4</v>
      </c>
      <c r="Y31" s="191">
        <f t="shared" ref="Y31:Y47" si="125">IF(X31,X31/W31*100,0)</f>
        <v>98.447204968944092</v>
      </c>
      <c r="Z31" s="191">
        <f>Z32</f>
        <v>63.4</v>
      </c>
      <c r="AA31" s="191">
        <f>AA32</f>
        <v>63.4</v>
      </c>
      <c r="AB31" s="191">
        <f t="shared" ref="AB31:AB47" si="126">IF(AA31,AA31/Z31*100,0)</f>
        <v>100</v>
      </c>
      <c r="AC31" s="191">
        <f>AC32</f>
        <v>64.400000000000006</v>
      </c>
      <c r="AD31" s="191">
        <f>AD32</f>
        <v>0</v>
      </c>
      <c r="AE31" s="191">
        <f t="shared" ref="AE31:AE47" si="127">IF(AD31,AD31/AC31*100,0)</f>
        <v>0</v>
      </c>
      <c r="AF31" s="191">
        <f>AF32</f>
        <v>64.400000000000006</v>
      </c>
      <c r="AG31" s="191">
        <f>AG32</f>
        <v>0</v>
      </c>
      <c r="AH31" s="191">
        <f t="shared" ref="AH31:AH47" si="128">IF(AG31,AG31/AF31*100,0)</f>
        <v>0</v>
      </c>
      <c r="AI31" s="191">
        <f>AI32</f>
        <v>64.400000000000006</v>
      </c>
      <c r="AJ31" s="191">
        <f>AJ32</f>
        <v>0</v>
      </c>
      <c r="AK31" s="191">
        <f t="shared" ref="AK31:AK47" si="129">IF(AJ31,AJ31/AI31*100,0)</f>
        <v>0</v>
      </c>
      <c r="AL31" s="191">
        <f>AL32</f>
        <v>64.400000000000006</v>
      </c>
      <c r="AM31" s="191">
        <f>AM32</f>
        <v>0</v>
      </c>
      <c r="AN31" s="191">
        <f t="shared" ref="AN31:AN47" si="130">IF(AM31,AM31/AL31*100,0)</f>
        <v>0</v>
      </c>
      <c r="AO31" s="191">
        <f>AO32</f>
        <v>132.5</v>
      </c>
      <c r="AP31" s="191">
        <f>AP32</f>
        <v>0</v>
      </c>
      <c r="AQ31" s="191">
        <f t="shared" ref="AQ31:AQ47" si="131">IF(AP31,AP31/AO31*100,0)</f>
        <v>0</v>
      </c>
      <c r="AR31" s="249"/>
    </row>
    <row r="32" spans="1:44" ht="84.75" customHeight="1">
      <c r="A32" s="251"/>
      <c r="B32" s="252"/>
      <c r="C32" s="252"/>
      <c r="D32" s="125" t="s">
        <v>43</v>
      </c>
      <c r="E32" s="167">
        <f>H32+K32+N32+Q32+T32+W32+Z32+AC32+AF32+AI32+AL32+AO32</f>
        <v>836.99999999999989</v>
      </c>
      <c r="F32" s="167">
        <f t="shared" ref="F32" si="132">I32+L32+O32+R32+U32+X32+AA32+AD32+AG32+AJ32+AM32+AP32</f>
        <v>445</v>
      </c>
      <c r="G32" s="178">
        <f t="shared" si="0"/>
        <v>53.166069295101558</v>
      </c>
      <c r="H32" s="168">
        <v>64.400000000000006</v>
      </c>
      <c r="I32" s="168">
        <v>64.400000000000006</v>
      </c>
      <c r="J32" s="168">
        <f t="shared" si="109"/>
        <v>100</v>
      </c>
      <c r="K32" s="167">
        <v>63.4</v>
      </c>
      <c r="L32" s="167">
        <v>63.4</v>
      </c>
      <c r="M32" s="167">
        <f t="shared" si="121"/>
        <v>100</v>
      </c>
      <c r="N32" s="168">
        <v>63.5</v>
      </c>
      <c r="O32" s="168">
        <v>63.5</v>
      </c>
      <c r="P32" s="168">
        <f t="shared" si="122"/>
        <v>100</v>
      </c>
      <c r="Q32" s="167">
        <v>63.4</v>
      </c>
      <c r="R32" s="167">
        <v>63.4</v>
      </c>
      <c r="S32" s="167">
        <f t="shared" si="123"/>
        <v>100</v>
      </c>
      <c r="T32" s="168">
        <v>64.400000000000006</v>
      </c>
      <c r="U32" s="168">
        <v>63.5</v>
      </c>
      <c r="V32" s="168">
        <f t="shared" si="124"/>
        <v>98.602484472049682</v>
      </c>
      <c r="W32" s="167">
        <v>64.400000000000006</v>
      </c>
      <c r="X32" s="167">
        <v>63.4</v>
      </c>
      <c r="Y32" s="167">
        <f t="shared" si="125"/>
        <v>98.447204968944092</v>
      </c>
      <c r="Z32" s="168">
        <v>63.4</v>
      </c>
      <c r="AA32" s="168">
        <v>63.4</v>
      </c>
      <c r="AB32" s="168">
        <f t="shared" si="126"/>
        <v>100</v>
      </c>
      <c r="AC32" s="167">
        <v>64.400000000000006</v>
      </c>
      <c r="AD32" s="167"/>
      <c r="AE32" s="167">
        <f t="shared" si="127"/>
        <v>0</v>
      </c>
      <c r="AF32" s="168">
        <v>64.400000000000006</v>
      </c>
      <c r="AG32" s="168"/>
      <c r="AH32" s="168">
        <f t="shared" si="128"/>
        <v>0</v>
      </c>
      <c r="AI32" s="167">
        <v>64.400000000000006</v>
      </c>
      <c r="AJ32" s="167"/>
      <c r="AK32" s="167">
        <f t="shared" si="129"/>
        <v>0</v>
      </c>
      <c r="AL32" s="168">
        <v>64.400000000000006</v>
      </c>
      <c r="AM32" s="168"/>
      <c r="AN32" s="168">
        <f t="shared" si="130"/>
        <v>0</v>
      </c>
      <c r="AO32" s="167">
        <v>132.5</v>
      </c>
      <c r="AP32" s="167"/>
      <c r="AQ32" s="167">
        <f t="shared" si="131"/>
        <v>0</v>
      </c>
      <c r="AR32" s="250"/>
    </row>
    <row r="33" spans="1:44" ht="30" customHeight="1">
      <c r="A33" s="251" t="s">
        <v>293</v>
      </c>
      <c r="B33" s="252" t="s">
        <v>292</v>
      </c>
      <c r="C33" s="252" t="s">
        <v>280</v>
      </c>
      <c r="D33" s="180" t="s">
        <v>41</v>
      </c>
      <c r="E33" s="181">
        <f>H33+K33+N33+Q33+T33+W33+Z33+AC33+AF33+AI33+AL33+AO33</f>
        <v>11880.499999999998</v>
      </c>
      <c r="F33" s="181">
        <f>I33+L33+O33+R33+U33+X33+AA33+AD33+AG33+AJ33+AM33+AP33</f>
        <v>5041.7</v>
      </c>
      <c r="G33" s="182">
        <f>G35</f>
        <v>45.915031191657945</v>
      </c>
      <c r="H33" s="182">
        <f>H34+H35</f>
        <v>529</v>
      </c>
      <c r="I33" s="182">
        <f>I34+I35</f>
        <v>529</v>
      </c>
      <c r="J33" s="181">
        <f t="shared" si="109"/>
        <v>100</v>
      </c>
      <c r="K33" s="182">
        <f t="shared" ref="K33:L33" si="133">K34+K35</f>
        <v>568.70000000000005</v>
      </c>
      <c r="L33" s="182">
        <f t="shared" si="133"/>
        <v>568.70000000000005</v>
      </c>
      <c r="M33" s="181">
        <f t="shared" si="121"/>
        <v>100</v>
      </c>
      <c r="N33" s="182">
        <f t="shared" ref="N33:O33" si="134">N34+N35</f>
        <v>604</v>
      </c>
      <c r="O33" s="182">
        <f t="shared" si="134"/>
        <v>604</v>
      </c>
      <c r="P33" s="181">
        <f t="shared" si="122"/>
        <v>100</v>
      </c>
      <c r="Q33" s="182">
        <f t="shared" ref="Q33:R33" si="135">Q34+Q35</f>
        <v>662.4</v>
      </c>
      <c r="R33" s="182">
        <f t="shared" si="135"/>
        <v>662.4</v>
      </c>
      <c r="S33" s="181">
        <f t="shared" si="123"/>
        <v>100</v>
      </c>
      <c r="T33" s="182">
        <f t="shared" ref="T33:U33" si="136">T34+T35</f>
        <v>743.5</v>
      </c>
      <c r="U33" s="182">
        <f t="shared" si="136"/>
        <v>743.5</v>
      </c>
      <c r="V33" s="181">
        <f t="shared" si="124"/>
        <v>100</v>
      </c>
      <c r="W33" s="182">
        <f t="shared" ref="W33:X33" si="137">W34+W35</f>
        <v>747</v>
      </c>
      <c r="X33" s="182">
        <f t="shared" si="137"/>
        <v>747</v>
      </c>
      <c r="Y33" s="181">
        <f t="shared" si="125"/>
        <v>100</v>
      </c>
      <c r="Z33" s="182">
        <f t="shared" ref="Z33:AA33" si="138">Z34+Z35</f>
        <v>1187.0999999999999</v>
      </c>
      <c r="AA33" s="182">
        <f t="shared" si="138"/>
        <v>1187.0999999999999</v>
      </c>
      <c r="AB33" s="181">
        <f t="shared" si="126"/>
        <v>100</v>
      </c>
      <c r="AC33" s="182">
        <f t="shared" ref="AC33:AD33" si="139">AC34+AC35</f>
        <v>524.9</v>
      </c>
      <c r="AD33" s="182">
        <f t="shared" si="139"/>
        <v>0</v>
      </c>
      <c r="AE33" s="181">
        <f t="shared" si="127"/>
        <v>0</v>
      </c>
      <c r="AF33" s="182">
        <f t="shared" ref="AF33:AG33" si="140">AF34+AF35</f>
        <v>525.9</v>
      </c>
      <c r="AG33" s="182">
        <f t="shared" si="140"/>
        <v>0</v>
      </c>
      <c r="AH33" s="181">
        <f t="shared" si="128"/>
        <v>0</v>
      </c>
      <c r="AI33" s="182">
        <f t="shared" ref="AI33:AJ33" si="141">AI34+AI35</f>
        <v>3927.2000000000003</v>
      </c>
      <c r="AJ33" s="182">
        <f t="shared" si="141"/>
        <v>0</v>
      </c>
      <c r="AK33" s="181">
        <f t="shared" si="129"/>
        <v>0</v>
      </c>
      <c r="AL33" s="182">
        <f t="shared" ref="AL33:AM33" si="142">AL34+AL35</f>
        <v>527.9</v>
      </c>
      <c r="AM33" s="182">
        <f t="shared" si="142"/>
        <v>0</v>
      </c>
      <c r="AN33" s="181">
        <f t="shared" si="130"/>
        <v>0</v>
      </c>
      <c r="AO33" s="182">
        <f t="shared" ref="AO33:AP33" si="143">AO34+AO35</f>
        <v>1332.9</v>
      </c>
      <c r="AP33" s="182">
        <f t="shared" si="143"/>
        <v>0</v>
      </c>
      <c r="AQ33" s="181">
        <f t="shared" si="131"/>
        <v>0</v>
      </c>
      <c r="AR33" s="248"/>
    </row>
    <row r="34" spans="1:44" ht="54.75" customHeight="1">
      <c r="A34" s="251"/>
      <c r="B34" s="252"/>
      <c r="C34" s="252"/>
      <c r="D34" s="199" t="s">
        <v>2</v>
      </c>
      <c r="E34" s="167">
        <f>H34+K34+N34+Q34+T34+W34+Z34+AC34+AF34+AI34+AL34+AO34</f>
        <v>900</v>
      </c>
      <c r="F34" s="167">
        <f>I34+L34+O34+R34+U34+X34+AA34+AD34+AG34+AJ34+AM34+AP34</f>
        <v>0</v>
      </c>
      <c r="G34" s="178">
        <f t="shared" si="0"/>
        <v>0</v>
      </c>
      <c r="H34" s="205">
        <f>H46</f>
        <v>0</v>
      </c>
      <c r="I34" s="205">
        <f>I46</f>
        <v>0</v>
      </c>
      <c r="J34" s="205">
        <f t="shared" si="109"/>
        <v>0</v>
      </c>
      <c r="K34" s="185">
        <f>K46</f>
        <v>0</v>
      </c>
      <c r="L34" s="185">
        <f>L46</f>
        <v>0</v>
      </c>
      <c r="M34" s="185">
        <f t="shared" si="121"/>
        <v>0</v>
      </c>
      <c r="N34" s="205">
        <f t="shared" ref="N34:O34" si="144">N46</f>
        <v>0</v>
      </c>
      <c r="O34" s="205">
        <f t="shared" si="144"/>
        <v>0</v>
      </c>
      <c r="P34" s="205">
        <f t="shared" si="122"/>
        <v>0</v>
      </c>
      <c r="Q34" s="185">
        <f t="shared" ref="Q34:R34" si="145">Q46</f>
        <v>0</v>
      </c>
      <c r="R34" s="185">
        <f t="shared" si="145"/>
        <v>0</v>
      </c>
      <c r="S34" s="185">
        <f t="shared" si="123"/>
        <v>0</v>
      </c>
      <c r="T34" s="205">
        <f t="shared" ref="T34:U34" si="146">T46</f>
        <v>0</v>
      </c>
      <c r="U34" s="205">
        <f t="shared" si="146"/>
        <v>0</v>
      </c>
      <c r="V34" s="205">
        <f t="shared" si="124"/>
        <v>0</v>
      </c>
      <c r="W34" s="185">
        <f t="shared" ref="W34:X34" si="147">W46</f>
        <v>0</v>
      </c>
      <c r="X34" s="185">
        <f t="shared" si="147"/>
        <v>0</v>
      </c>
      <c r="Y34" s="185">
        <f t="shared" si="125"/>
        <v>0</v>
      </c>
      <c r="Z34" s="205">
        <f t="shared" ref="Z34:AA34" si="148">Z46</f>
        <v>0</v>
      </c>
      <c r="AA34" s="205">
        <f t="shared" si="148"/>
        <v>0</v>
      </c>
      <c r="AB34" s="205">
        <f t="shared" si="126"/>
        <v>0</v>
      </c>
      <c r="AC34" s="185">
        <f t="shared" ref="AC34:AD34" si="149">AC46</f>
        <v>0</v>
      </c>
      <c r="AD34" s="185">
        <f t="shared" si="149"/>
        <v>0</v>
      </c>
      <c r="AE34" s="185">
        <f t="shared" si="127"/>
        <v>0</v>
      </c>
      <c r="AF34" s="205">
        <f t="shared" ref="AF34:AG34" si="150">AF46</f>
        <v>0</v>
      </c>
      <c r="AG34" s="205">
        <f t="shared" si="150"/>
        <v>0</v>
      </c>
      <c r="AH34" s="205">
        <f t="shared" si="128"/>
        <v>0</v>
      </c>
      <c r="AI34" s="185">
        <f t="shared" ref="AI34:AJ34" si="151">AI46</f>
        <v>0</v>
      </c>
      <c r="AJ34" s="185">
        <f t="shared" si="151"/>
        <v>0</v>
      </c>
      <c r="AK34" s="185">
        <f t="shared" si="129"/>
        <v>0</v>
      </c>
      <c r="AL34" s="205">
        <f t="shared" ref="AL34:AM34" si="152">AL46</f>
        <v>0</v>
      </c>
      <c r="AM34" s="205">
        <f t="shared" si="152"/>
        <v>0</v>
      </c>
      <c r="AN34" s="205">
        <f t="shared" si="130"/>
        <v>0</v>
      </c>
      <c r="AO34" s="185">
        <f t="shared" ref="AO34:AP34" si="153">AO46</f>
        <v>900</v>
      </c>
      <c r="AP34" s="185">
        <f t="shared" si="153"/>
        <v>0</v>
      </c>
      <c r="AQ34" s="185">
        <f t="shared" si="131"/>
        <v>0</v>
      </c>
      <c r="AR34" s="248"/>
    </row>
    <row r="35" spans="1:44" ht="41.25" customHeight="1">
      <c r="A35" s="251"/>
      <c r="B35" s="252"/>
      <c r="C35" s="252"/>
      <c r="D35" s="125" t="s">
        <v>43</v>
      </c>
      <c r="E35" s="167">
        <f>H35+K35+N35+Q35+T35+W35+Z35+AC35+AF35+AI35+AL35+AO35</f>
        <v>10980.499999999998</v>
      </c>
      <c r="F35" s="167">
        <f>I35+L35+O35+R35+U35+X35+AA35+AD35+AG35+AJ35+AM35+AP35</f>
        <v>5041.7</v>
      </c>
      <c r="G35" s="178">
        <f t="shared" si="0"/>
        <v>45.915031191657945</v>
      </c>
      <c r="H35" s="168">
        <f>H37+H39+H41+H44+H47</f>
        <v>529</v>
      </c>
      <c r="I35" s="168">
        <f>I37+I39+I41+I44+I47</f>
        <v>529</v>
      </c>
      <c r="J35" s="168">
        <f t="shared" si="109"/>
        <v>100</v>
      </c>
      <c r="K35" s="167">
        <f>K37+K39+K41+K44+K47</f>
        <v>568.70000000000005</v>
      </c>
      <c r="L35" s="167">
        <f>L37+L39+L41+L44+L47</f>
        <v>568.70000000000005</v>
      </c>
      <c r="M35" s="167">
        <f t="shared" si="121"/>
        <v>100</v>
      </c>
      <c r="N35" s="168">
        <f t="shared" ref="N35:O35" si="154">N37+N39+N41+N44+N47</f>
        <v>604</v>
      </c>
      <c r="O35" s="168">
        <f t="shared" si="154"/>
        <v>604</v>
      </c>
      <c r="P35" s="168">
        <f t="shared" si="122"/>
        <v>100</v>
      </c>
      <c r="Q35" s="167">
        <f t="shared" ref="Q35:R35" si="155">Q37+Q39+Q41+Q44+Q47</f>
        <v>662.4</v>
      </c>
      <c r="R35" s="167">
        <f t="shared" si="155"/>
        <v>662.4</v>
      </c>
      <c r="S35" s="167">
        <f t="shared" si="123"/>
        <v>100</v>
      </c>
      <c r="T35" s="168">
        <f t="shared" ref="T35:U35" si="156">T37+T39+T41+T44+T47</f>
        <v>743.5</v>
      </c>
      <c r="U35" s="168">
        <f t="shared" si="156"/>
        <v>743.5</v>
      </c>
      <c r="V35" s="168">
        <f t="shared" si="124"/>
        <v>100</v>
      </c>
      <c r="W35" s="167">
        <f t="shared" ref="W35:X35" si="157">W37+W39+W41+W44+W47</f>
        <v>747</v>
      </c>
      <c r="X35" s="167">
        <f t="shared" si="157"/>
        <v>747</v>
      </c>
      <c r="Y35" s="167">
        <f t="shared" si="125"/>
        <v>100</v>
      </c>
      <c r="Z35" s="168">
        <v>1187.0999999999999</v>
      </c>
      <c r="AA35" s="168">
        <v>1187.0999999999999</v>
      </c>
      <c r="AB35" s="168">
        <f t="shared" si="126"/>
        <v>100</v>
      </c>
      <c r="AC35" s="167">
        <f t="shared" ref="AC35:AD35" si="158">AC37+AC39+AC41+AC44+AC47</f>
        <v>524.9</v>
      </c>
      <c r="AD35" s="167">
        <f t="shared" si="158"/>
        <v>0</v>
      </c>
      <c r="AE35" s="167">
        <f t="shared" si="127"/>
        <v>0</v>
      </c>
      <c r="AF35" s="168">
        <f t="shared" ref="AF35:AG35" si="159">AF37+AF39+AF41+AF44+AF47</f>
        <v>525.9</v>
      </c>
      <c r="AG35" s="168">
        <f t="shared" si="159"/>
        <v>0</v>
      </c>
      <c r="AH35" s="168">
        <f t="shared" si="128"/>
        <v>0</v>
      </c>
      <c r="AI35" s="167">
        <f t="shared" ref="AI35:AJ35" si="160">AI37+AI39+AI41+AI44+AI47</f>
        <v>3927.2000000000003</v>
      </c>
      <c r="AJ35" s="167">
        <f t="shared" si="160"/>
        <v>0</v>
      </c>
      <c r="AK35" s="167">
        <f t="shared" si="129"/>
        <v>0</v>
      </c>
      <c r="AL35" s="168">
        <f t="shared" ref="AL35:AM35" si="161">AL37+AL39+AL41+AL44+AL47</f>
        <v>527.9</v>
      </c>
      <c r="AM35" s="168">
        <f t="shared" si="161"/>
        <v>0</v>
      </c>
      <c r="AN35" s="168">
        <f t="shared" si="130"/>
        <v>0</v>
      </c>
      <c r="AO35" s="167">
        <v>432.9</v>
      </c>
      <c r="AP35" s="167">
        <f t="shared" ref="AO35:AP35" si="162">AP37+AP39+AP41+AP44+AP47</f>
        <v>0</v>
      </c>
      <c r="AQ35" s="167">
        <f t="shared" si="131"/>
        <v>0</v>
      </c>
      <c r="AR35" s="248"/>
    </row>
    <row r="36" spans="1:44" s="96" customFormat="1" ht="46.5" customHeight="1">
      <c r="A36" s="251" t="s">
        <v>295</v>
      </c>
      <c r="B36" s="252" t="s">
        <v>294</v>
      </c>
      <c r="C36" s="252" t="s">
        <v>280</v>
      </c>
      <c r="D36" s="179" t="s">
        <v>41</v>
      </c>
      <c r="E36" s="191">
        <f>E37</f>
        <v>600</v>
      </c>
      <c r="F36" s="191">
        <f>F37</f>
        <v>343.9</v>
      </c>
      <c r="G36" s="192">
        <f t="shared" si="0"/>
        <v>57.316666666666663</v>
      </c>
      <c r="H36" s="191">
        <f>H37</f>
        <v>43.9</v>
      </c>
      <c r="I36" s="191">
        <f>I37</f>
        <v>43.9</v>
      </c>
      <c r="J36" s="191">
        <f t="shared" si="109"/>
        <v>100</v>
      </c>
      <c r="K36" s="191">
        <f t="shared" ref="K36:L36" si="163">K37</f>
        <v>50</v>
      </c>
      <c r="L36" s="191">
        <f t="shared" si="163"/>
        <v>50</v>
      </c>
      <c r="M36" s="191">
        <f t="shared" si="121"/>
        <v>100</v>
      </c>
      <c r="N36" s="191">
        <f t="shared" ref="N36:O36" si="164">N37</f>
        <v>50</v>
      </c>
      <c r="O36" s="191">
        <f t="shared" si="164"/>
        <v>50</v>
      </c>
      <c r="P36" s="191">
        <f t="shared" si="122"/>
        <v>100</v>
      </c>
      <c r="Q36" s="191">
        <f t="shared" ref="Q36:R36" si="165">Q37</f>
        <v>50</v>
      </c>
      <c r="R36" s="191">
        <f t="shared" si="165"/>
        <v>50</v>
      </c>
      <c r="S36" s="191">
        <f t="shared" si="123"/>
        <v>100</v>
      </c>
      <c r="T36" s="191">
        <f t="shared" ref="T36:U36" si="166">T37</f>
        <v>50</v>
      </c>
      <c r="U36" s="191">
        <f t="shared" si="166"/>
        <v>50</v>
      </c>
      <c r="V36" s="191">
        <f t="shared" si="124"/>
        <v>100</v>
      </c>
      <c r="W36" s="191">
        <f t="shared" ref="W36:X36" si="167">W37</f>
        <v>37.5</v>
      </c>
      <c r="X36" s="191">
        <f t="shared" si="167"/>
        <v>37.5</v>
      </c>
      <c r="Y36" s="191">
        <f t="shared" si="125"/>
        <v>100</v>
      </c>
      <c r="Z36" s="191">
        <f t="shared" ref="Z36:AA36" si="168">Z37</f>
        <v>62.5</v>
      </c>
      <c r="AA36" s="191">
        <f t="shared" si="168"/>
        <v>62.5</v>
      </c>
      <c r="AB36" s="191">
        <f t="shared" si="126"/>
        <v>100</v>
      </c>
      <c r="AC36" s="191">
        <f t="shared" ref="AC36:AD36" si="169">AC37</f>
        <v>44</v>
      </c>
      <c r="AD36" s="191">
        <f t="shared" si="169"/>
        <v>0</v>
      </c>
      <c r="AE36" s="191">
        <f t="shared" si="127"/>
        <v>0</v>
      </c>
      <c r="AF36" s="191">
        <f t="shared" ref="AF36:AG36" si="170">AF37</f>
        <v>44</v>
      </c>
      <c r="AG36" s="191">
        <f t="shared" si="170"/>
        <v>0</v>
      </c>
      <c r="AH36" s="191">
        <f t="shared" si="128"/>
        <v>0</v>
      </c>
      <c r="AI36" s="191">
        <f t="shared" ref="AI36:AJ36" si="171">AI37</f>
        <v>44</v>
      </c>
      <c r="AJ36" s="191">
        <f t="shared" si="171"/>
        <v>0</v>
      </c>
      <c r="AK36" s="191">
        <f t="shared" si="129"/>
        <v>0</v>
      </c>
      <c r="AL36" s="191">
        <f t="shared" ref="AL36:AM36" si="172">AL37</f>
        <v>44</v>
      </c>
      <c r="AM36" s="191">
        <f t="shared" si="172"/>
        <v>0</v>
      </c>
      <c r="AN36" s="191">
        <f t="shared" si="130"/>
        <v>0</v>
      </c>
      <c r="AO36" s="191">
        <f t="shared" ref="AO36:AP36" si="173">AO37</f>
        <v>80.099999999999994</v>
      </c>
      <c r="AP36" s="191">
        <f t="shared" si="173"/>
        <v>0</v>
      </c>
      <c r="AQ36" s="191">
        <f t="shared" si="131"/>
        <v>0</v>
      </c>
      <c r="AR36" s="248"/>
    </row>
    <row r="37" spans="1:44" ht="48" customHeight="1">
      <c r="A37" s="251"/>
      <c r="B37" s="252"/>
      <c r="C37" s="252"/>
      <c r="D37" s="125" t="s">
        <v>43</v>
      </c>
      <c r="E37" s="167">
        <f>H37+K37+N37+Q37+T37+W37+Z37+AC37+AF37+AI37+AL37+AO37</f>
        <v>600</v>
      </c>
      <c r="F37" s="167">
        <f t="shared" ref="F37" si="174">I37+L37+O37+R37+U37+X37+AA37+AD37+AG37+AJ37+AM37+AP37</f>
        <v>343.9</v>
      </c>
      <c r="G37" s="178">
        <f t="shared" si="0"/>
        <v>57.316666666666663</v>
      </c>
      <c r="H37" s="168">
        <v>43.9</v>
      </c>
      <c r="I37" s="168">
        <v>43.9</v>
      </c>
      <c r="J37" s="168">
        <f t="shared" si="109"/>
        <v>100</v>
      </c>
      <c r="K37" s="167">
        <v>50</v>
      </c>
      <c r="L37" s="167">
        <v>50</v>
      </c>
      <c r="M37" s="167">
        <f t="shared" si="121"/>
        <v>100</v>
      </c>
      <c r="N37" s="168">
        <v>50</v>
      </c>
      <c r="O37" s="168">
        <v>50</v>
      </c>
      <c r="P37" s="168">
        <f t="shared" si="122"/>
        <v>100</v>
      </c>
      <c r="Q37" s="167">
        <v>50</v>
      </c>
      <c r="R37" s="167">
        <v>50</v>
      </c>
      <c r="S37" s="167">
        <f t="shared" si="123"/>
        <v>100</v>
      </c>
      <c r="T37" s="168">
        <v>50</v>
      </c>
      <c r="U37" s="168">
        <v>50</v>
      </c>
      <c r="V37" s="168">
        <f t="shared" si="124"/>
        <v>100</v>
      </c>
      <c r="W37" s="167">
        <v>37.5</v>
      </c>
      <c r="X37" s="167">
        <v>37.5</v>
      </c>
      <c r="Y37" s="167">
        <f t="shared" si="125"/>
        <v>100</v>
      </c>
      <c r="Z37" s="168">
        <v>62.5</v>
      </c>
      <c r="AA37" s="168">
        <v>62.5</v>
      </c>
      <c r="AB37" s="168">
        <f t="shared" si="126"/>
        <v>100</v>
      </c>
      <c r="AC37" s="167">
        <v>44</v>
      </c>
      <c r="AD37" s="167"/>
      <c r="AE37" s="167">
        <f t="shared" si="127"/>
        <v>0</v>
      </c>
      <c r="AF37" s="168">
        <v>44</v>
      </c>
      <c r="AG37" s="168"/>
      <c r="AH37" s="168">
        <f t="shared" si="128"/>
        <v>0</v>
      </c>
      <c r="AI37" s="167">
        <v>44</v>
      </c>
      <c r="AJ37" s="167"/>
      <c r="AK37" s="167">
        <f t="shared" si="129"/>
        <v>0</v>
      </c>
      <c r="AL37" s="168">
        <v>44</v>
      </c>
      <c r="AM37" s="168"/>
      <c r="AN37" s="168">
        <f t="shared" si="130"/>
        <v>0</v>
      </c>
      <c r="AO37" s="167">
        <v>80.099999999999994</v>
      </c>
      <c r="AP37" s="167"/>
      <c r="AQ37" s="167">
        <f t="shared" si="131"/>
        <v>0</v>
      </c>
      <c r="AR37" s="248"/>
    </row>
    <row r="38" spans="1:44" ht="45.75" customHeight="1">
      <c r="A38" s="251" t="s">
        <v>296</v>
      </c>
      <c r="B38" s="252" t="s">
        <v>297</v>
      </c>
      <c r="C38" s="252" t="s">
        <v>280</v>
      </c>
      <c r="D38" s="179" t="s">
        <v>41</v>
      </c>
      <c r="E38" s="191">
        <f>E39</f>
        <v>273</v>
      </c>
      <c r="F38" s="191">
        <f>F39</f>
        <v>172.70000000000002</v>
      </c>
      <c r="G38" s="192">
        <f t="shared" si="0"/>
        <v>63.26007326007327</v>
      </c>
      <c r="H38" s="191">
        <f>H39</f>
        <v>0</v>
      </c>
      <c r="I38" s="191">
        <f>I39</f>
        <v>0</v>
      </c>
      <c r="J38" s="191">
        <f t="shared" si="109"/>
        <v>0</v>
      </c>
      <c r="K38" s="191">
        <f t="shared" ref="K38:L38" si="175">K39</f>
        <v>0</v>
      </c>
      <c r="L38" s="191">
        <f t="shared" si="175"/>
        <v>0</v>
      </c>
      <c r="M38" s="191">
        <f t="shared" si="121"/>
        <v>0</v>
      </c>
      <c r="N38" s="191">
        <f t="shared" ref="N38:O38" si="176">N39</f>
        <v>0</v>
      </c>
      <c r="O38" s="191">
        <f t="shared" si="176"/>
        <v>0</v>
      </c>
      <c r="P38" s="191">
        <f t="shared" si="122"/>
        <v>0</v>
      </c>
      <c r="Q38" s="191">
        <f t="shared" ref="Q38:R38" si="177">Q39</f>
        <v>0</v>
      </c>
      <c r="R38" s="191">
        <f t="shared" si="177"/>
        <v>0</v>
      </c>
      <c r="S38" s="191">
        <f t="shared" si="123"/>
        <v>0</v>
      </c>
      <c r="T38" s="191">
        <f t="shared" ref="T38:U38" si="178">T39</f>
        <v>0</v>
      </c>
      <c r="U38" s="191">
        <f t="shared" si="178"/>
        <v>0</v>
      </c>
      <c r="V38" s="191">
        <f t="shared" si="124"/>
        <v>0</v>
      </c>
      <c r="W38" s="191">
        <f t="shared" ref="W38:X38" si="179">W39</f>
        <v>16.899999999999999</v>
      </c>
      <c r="X38" s="191">
        <f t="shared" si="179"/>
        <v>16.899999999999999</v>
      </c>
      <c r="Y38" s="191">
        <f t="shared" si="125"/>
        <v>100</v>
      </c>
      <c r="Z38" s="191">
        <f t="shared" ref="Z38:AA38" si="180">Z39</f>
        <v>155.80000000000001</v>
      </c>
      <c r="AA38" s="191">
        <f t="shared" si="180"/>
        <v>155.80000000000001</v>
      </c>
      <c r="AB38" s="191">
        <f t="shared" si="126"/>
        <v>100</v>
      </c>
      <c r="AC38" s="191">
        <f t="shared" ref="AC38:AD38" si="181">AC39</f>
        <v>0</v>
      </c>
      <c r="AD38" s="191">
        <f t="shared" si="181"/>
        <v>0</v>
      </c>
      <c r="AE38" s="191">
        <f t="shared" si="127"/>
        <v>0</v>
      </c>
      <c r="AF38" s="191">
        <f t="shared" ref="AF38:AG38" si="182">AF39</f>
        <v>0</v>
      </c>
      <c r="AG38" s="191">
        <f t="shared" si="182"/>
        <v>0</v>
      </c>
      <c r="AH38" s="191">
        <f t="shared" si="128"/>
        <v>0</v>
      </c>
      <c r="AI38" s="191">
        <f t="shared" ref="AI38:AJ38" si="183">AI39</f>
        <v>0</v>
      </c>
      <c r="AJ38" s="191">
        <f t="shared" si="183"/>
        <v>0</v>
      </c>
      <c r="AK38" s="191">
        <f t="shared" si="129"/>
        <v>0</v>
      </c>
      <c r="AL38" s="191">
        <f t="shared" ref="AL38:AM38" si="184">AL39</f>
        <v>0</v>
      </c>
      <c r="AM38" s="191">
        <f t="shared" si="184"/>
        <v>0</v>
      </c>
      <c r="AN38" s="191">
        <f t="shared" si="130"/>
        <v>0</v>
      </c>
      <c r="AO38" s="191">
        <f t="shared" ref="AO38:AP38" si="185">AO39</f>
        <v>100.3</v>
      </c>
      <c r="AP38" s="191">
        <f t="shared" si="185"/>
        <v>0</v>
      </c>
      <c r="AQ38" s="191">
        <f t="shared" si="131"/>
        <v>0</v>
      </c>
      <c r="AR38" s="253"/>
    </row>
    <row r="39" spans="1:44" ht="71.25" customHeight="1">
      <c r="A39" s="251"/>
      <c r="B39" s="252"/>
      <c r="C39" s="252"/>
      <c r="D39" s="125" t="s">
        <v>43</v>
      </c>
      <c r="E39" s="167">
        <f>H39+K39+N39+Q39+T39+W39+Z39+AC39+AF39+AI39+AL39+AO39</f>
        <v>273</v>
      </c>
      <c r="F39" s="167">
        <f t="shared" ref="F39" si="186">I39+L39+O39+R39+U39+X39+AA39+AD39+AG39+AJ39+AM39+AP39</f>
        <v>172.70000000000002</v>
      </c>
      <c r="G39" s="178">
        <f t="shared" si="0"/>
        <v>63.26007326007327</v>
      </c>
      <c r="H39" s="168">
        <v>0</v>
      </c>
      <c r="I39" s="168">
        <v>0</v>
      </c>
      <c r="J39" s="168">
        <f t="shared" si="109"/>
        <v>0</v>
      </c>
      <c r="K39" s="167">
        <v>0</v>
      </c>
      <c r="L39" s="167">
        <v>0</v>
      </c>
      <c r="M39" s="167">
        <f t="shared" si="121"/>
        <v>0</v>
      </c>
      <c r="N39" s="168">
        <v>0</v>
      </c>
      <c r="O39" s="168">
        <v>0</v>
      </c>
      <c r="P39" s="168">
        <f t="shared" si="122"/>
        <v>0</v>
      </c>
      <c r="Q39" s="167">
        <v>0</v>
      </c>
      <c r="R39" s="167">
        <v>0</v>
      </c>
      <c r="S39" s="167">
        <f t="shared" si="123"/>
        <v>0</v>
      </c>
      <c r="T39" s="168">
        <v>0</v>
      </c>
      <c r="U39" s="168">
        <v>0</v>
      </c>
      <c r="V39" s="168">
        <f t="shared" si="124"/>
        <v>0</v>
      </c>
      <c r="W39" s="167">
        <v>16.899999999999999</v>
      </c>
      <c r="X39" s="167">
        <v>16.899999999999999</v>
      </c>
      <c r="Y39" s="167">
        <f t="shared" si="125"/>
        <v>100</v>
      </c>
      <c r="Z39" s="168">
        <v>155.80000000000001</v>
      </c>
      <c r="AA39" s="168">
        <v>155.80000000000001</v>
      </c>
      <c r="AB39" s="168">
        <f t="shared" si="126"/>
        <v>100</v>
      </c>
      <c r="AC39" s="167">
        <v>0</v>
      </c>
      <c r="AD39" s="167">
        <v>0</v>
      </c>
      <c r="AE39" s="167">
        <f t="shared" si="127"/>
        <v>0</v>
      </c>
      <c r="AF39" s="168">
        <v>0</v>
      </c>
      <c r="AG39" s="168">
        <v>0</v>
      </c>
      <c r="AH39" s="168">
        <f t="shared" si="128"/>
        <v>0</v>
      </c>
      <c r="AI39" s="167">
        <v>0</v>
      </c>
      <c r="AJ39" s="167">
        <v>0</v>
      </c>
      <c r="AK39" s="167">
        <f t="shared" si="129"/>
        <v>0</v>
      </c>
      <c r="AL39" s="168">
        <v>0</v>
      </c>
      <c r="AM39" s="168">
        <v>0</v>
      </c>
      <c r="AN39" s="168">
        <f t="shared" si="130"/>
        <v>0</v>
      </c>
      <c r="AO39" s="167">
        <v>100.3</v>
      </c>
      <c r="AP39" s="167">
        <v>0</v>
      </c>
      <c r="AQ39" s="167">
        <f t="shared" si="131"/>
        <v>0</v>
      </c>
      <c r="AR39" s="253"/>
    </row>
    <row r="40" spans="1:44" ht="47.25" customHeight="1">
      <c r="A40" s="251" t="s">
        <v>298</v>
      </c>
      <c r="B40" s="252" t="s">
        <v>299</v>
      </c>
      <c r="C40" s="252" t="s">
        <v>280</v>
      </c>
      <c r="D40" s="179" t="s">
        <v>41</v>
      </c>
      <c r="E40" s="191">
        <f>E41</f>
        <v>300</v>
      </c>
      <c r="F40" s="191">
        <f>F41</f>
        <v>64.3</v>
      </c>
      <c r="G40" s="192">
        <f t="shared" si="0"/>
        <v>21.433333333333334</v>
      </c>
      <c r="H40" s="191">
        <f>H41</f>
        <v>24.9</v>
      </c>
      <c r="I40" s="191">
        <f>I41</f>
        <v>24.9</v>
      </c>
      <c r="J40" s="191">
        <f t="shared" si="109"/>
        <v>100</v>
      </c>
      <c r="K40" s="191">
        <f>K41</f>
        <v>0</v>
      </c>
      <c r="L40" s="191">
        <f>L41</f>
        <v>0</v>
      </c>
      <c r="M40" s="191">
        <f t="shared" si="121"/>
        <v>0</v>
      </c>
      <c r="N40" s="191">
        <f>N41</f>
        <v>0</v>
      </c>
      <c r="O40" s="191">
        <f>O41</f>
        <v>0</v>
      </c>
      <c r="P40" s="191">
        <f t="shared" si="122"/>
        <v>0</v>
      </c>
      <c r="Q40" s="191">
        <f>Q41</f>
        <v>19.7</v>
      </c>
      <c r="R40" s="191">
        <f>R41</f>
        <v>19.7</v>
      </c>
      <c r="S40" s="191">
        <f t="shared" si="123"/>
        <v>100</v>
      </c>
      <c r="T40" s="191">
        <f>T41</f>
        <v>9.9</v>
      </c>
      <c r="U40" s="191">
        <f>U41</f>
        <v>9.9</v>
      </c>
      <c r="V40" s="191">
        <f t="shared" si="124"/>
        <v>100</v>
      </c>
      <c r="W40" s="191">
        <f>W41</f>
        <v>0</v>
      </c>
      <c r="X40" s="191">
        <f>X41</f>
        <v>0</v>
      </c>
      <c r="Y40" s="191">
        <f t="shared" si="125"/>
        <v>0</v>
      </c>
      <c r="Z40" s="191">
        <f>Z41</f>
        <v>9.8000000000000007</v>
      </c>
      <c r="AA40" s="191">
        <f>AA41</f>
        <v>9.8000000000000007</v>
      </c>
      <c r="AB40" s="191">
        <f t="shared" si="126"/>
        <v>100</v>
      </c>
      <c r="AC40" s="191">
        <f>AC41</f>
        <v>24.9</v>
      </c>
      <c r="AD40" s="191">
        <f>AD41</f>
        <v>0</v>
      </c>
      <c r="AE40" s="191">
        <f t="shared" si="127"/>
        <v>0</v>
      </c>
      <c r="AF40" s="191">
        <f>AF41</f>
        <v>24.9</v>
      </c>
      <c r="AG40" s="191">
        <f>AG41</f>
        <v>0</v>
      </c>
      <c r="AH40" s="191">
        <f t="shared" si="128"/>
        <v>0</v>
      </c>
      <c r="AI40" s="191">
        <f>AI41</f>
        <v>24.9</v>
      </c>
      <c r="AJ40" s="191">
        <f>AJ41</f>
        <v>0</v>
      </c>
      <c r="AK40" s="191">
        <f t="shared" si="129"/>
        <v>0</v>
      </c>
      <c r="AL40" s="191">
        <f>AL41</f>
        <v>24.9</v>
      </c>
      <c r="AM40" s="191">
        <f>AM41</f>
        <v>0</v>
      </c>
      <c r="AN40" s="191">
        <f t="shared" si="130"/>
        <v>0</v>
      </c>
      <c r="AO40" s="191">
        <f>AO41</f>
        <v>136.1</v>
      </c>
      <c r="AP40" s="191">
        <f>AP41</f>
        <v>0</v>
      </c>
      <c r="AQ40" s="191">
        <f t="shared" si="131"/>
        <v>0</v>
      </c>
      <c r="AR40" s="246"/>
    </row>
    <row r="41" spans="1:44" ht="67.5" customHeight="1">
      <c r="A41" s="251"/>
      <c r="B41" s="252"/>
      <c r="C41" s="252"/>
      <c r="D41" s="125" t="s">
        <v>43</v>
      </c>
      <c r="E41" s="167">
        <f>H41+K41+N41+Q41+T41+W41+Z41+AC41+AF41+AI41+AL41+AO41</f>
        <v>300</v>
      </c>
      <c r="F41" s="167">
        <f t="shared" ref="F41" si="187">I41+L41+O41+R41+U41+X41+AA41+AD41+AG41+AJ41+AM41+AP41</f>
        <v>64.3</v>
      </c>
      <c r="G41" s="178">
        <f t="shared" si="0"/>
        <v>21.433333333333334</v>
      </c>
      <c r="H41" s="168">
        <v>24.9</v>
      </c>
      <c r="I41" s="168">
        <v>24.9</v>
      </c>
      <c r="J41" s="168">
        <f t="shared" si="109"/>
        <v>100</v>
      </c>
      <c r="K41" s="167">
        <v>0</v>
      </c>
      <c r="L41" s="167">
        <v>0</v>
      </c>
      <c r="M41" s="167">
        <f t="shared" si="121"/>
        <v>0</v>
      </c>
      <c r="N41" s="168">
        <v>0</v>
      </c>
      <c r="O41" s="168">
        <v>0</v>
      </c>
      <c r="P41" s="168">
        <f t="shared" si="122"/>
        <v>0</v>
      </c>
      <c r="Q41" s="167">
        <v>19.7</v>
      </c>
      <c r="R41" s="167">
        <v>19.7</v>
      </c>
      <c r="S41" s="167">
        <f t="shared" si="123"/>
        <v>100</v>
      </c>
      <c r="T41" s="168">
        <v>9.9</v>
      </c>
      <c r="U41" s="168">
        <v>9.9</v>
      </c>
      <c r="V41" s="168">
        <f t="shared" si="124"/>
        <v>100</v>
      </c>
      <c r="W41" s="167"/>
      <c r="X41" s="167">
        <v>0</v>
      </c>
      <c r="Y41" s="167">
        <f t="shared" si="125"/>
        <v>0</v>
      </c>
      <c r="Z41" s="168">
        <v>9.8000000000000007</v>
      </c>
      <c r="AA41" s="168">
        <v>9.8000000000000007</v>
      </c>
      <c r="AB41" s="168">
        <f t="shared" si="126"/>
        <v>100</v>
      </c>
      <c r="AC41" s="167">
        <v>24.9</v>
      </c>
      <c r="AD41" s="167"/>
      <c r="AE41" s="167">
        <f t="shared" si="127"/>
        <v>0</v>
      </c>
      <c r="AF41" s="168">
        <v>24.9</v>
      </c>
      <c r="AG41" s="168"/>
      <c r="AH41" s="168">
        <f t="shared" si="128"/>
        <v>0</v>
      </c>
      <c r="AI41" s="167">
        <v>24.9</v>
      </c>
      <c r="AJ41" s="167"/>
      <c r="AK41" s="167">
        <f t="shared" si="129"/>
        <v>0</v>
      </c>
      <c r="AL41" s="168">
        <v>24.9</v>
      </c>
      <c r="AM41" s="168"/>
      <c r="AN41" s="168">
        <f t="shared" si="130"/>
        <v>0</v>
      </c>
      <c r="AO41" s="167">
        <v>136.1</v>
      </c>
      <c r="AP41" s="167"/>
      <c r="AQ41" s="167">
        <f t="shared" si="131"/>
        <v>0</v>
      </c>
      <c r="AR41" s="246"/>
    </row>
    <row r="42" spans="1:44" ht="49.5" customHeight="1">
      <c r="A42" s="251" t="s">
        <v>301</v>
      </c>
      <c r="B42" s="252" t="s">
        <v>300</v>
      </c>
      <c r="C42" s="252" t="s">
        <v>280</v>
      </c>
      <c r="D42" s="179" t="s">
        <v>41</v>
      </c>
      <c r="E42" s="191">
        <f t="shared" ref="E42:F43" si="188">H42+K42+N42+Q42+T42+W42+Z42+AC42+AF42+AI42+AL42+AO42</f>
        <v>3900</v>
      </c>
      <c r="F42" s="191">
        <f t="shared" si="188"/>
        <v>499.70000000000005</v>
      </c>
      <c r="G42" s="192">
        <f t="shared" si="0"/>
        <v>12.812820512820513</v>
      </c>
      <c r="H42" s="191">
        <f>H43+H44</f>
        <v>0</v>
      </c>
      <c r="I42" s="191">
        <f>I43+I44</f>
        <v>0</v>
      </c>
      <c r="J42" s="191">
        <f t="shared" si="109"/>
        <v>0</v>
      </c>
      <c r="K42" s="191">
        <f t="shared" ref="K42:L42" si="189">K43+K44</f>
        <v>17.899999999999999</v>
      </c>
      <c r="L42" s="191">
        <f t="shared" si="189"/>
        <v>17.899999999999999</v>
      </c>
      <c r="M42" s="191">
        <f t="shared" si="121"/>
        <v>100</v>
      </c>
      <c r="N42" s="191">
        <f t="shared" ref="N42:O42" si="190">N43+N44</f>
        <v>53.4</v>
      </c>
      <c r="O42" s="191">
        <f t="shared" si="190"/>
        <v>53.4</v>
      </c>
      <c r="P42" s="191">
        <f t="shared" si="122"/>
        <v>100</v>
      </c>
      <c r="Q42" s="191">
        <f t="shared" ref="Q42:R42" si="191">Q43+Q44</f>
        <v>21.8</v>
      </c>
      <c r="R42" s="191">
        <f t="shared" si="191"/>
        <v>21.8</v>
      </c>
      <c r="S42" s="191">
        <f t="shared" si="123"/>
        <v>100</v>
      </c>
      <c r="T42" s="191">
        <f t="shared" ref="T42:U42" si="192">T43+T44</f>
        <v>20</v>
      </c>
      <c r="U42" s="191">
        <f t="shared" si="192"/>
        <v>20</v>
      </c>
      <c r="V42" s="191">
        <f t="shared" si="124"/>
        <v>100</v>
      </c>
      <c r="W42" s="191">
        <f t="shared" ref="W42:X42" si="193">W43+W44</f>
        <v>118.5</v>
      </c>
      <c r="X42" s="191">
        <f t="shared" si="193"/>
        <v>118.5</v>
      </c>
      <c r="Y42" s="191">
        <f t="shared" si="125"/>
        <v>100</v>
      </c>
      <c r="Z42" s="191">
        <f t="shared" ref="Z42:AA42" si="194">Z43+Z44</f>
        <v>268.10000000000002</v>
      </c>
      <c r="AA42" s="191">
        <f t="shared" si="194"/>
        <v>268.10000000000002</v>
      </c>
      <c r="AB42" s="191">
        <f t="shared" si="126"/>
        <v>100</v>
      </c>
      <c r="AC42" s="191">
        <f t="shared" ref="AC42:AD42" si="195">AC43+AC44</f>
        <v>0</v>
      </c>
      <c r="AD42" s="191">
        <f t="shared" si="195"/>
        <v>0</v>
      </c>
      <c r="AE42" s="191">
        <f t="shared" si="127"/>
        <v>0</v>
      </c>
      <c r="AF42" s="191">
        <f t="shared" ref="AF42:AG42" si="196">AF43+AF44</f>
        <v>0</v>
      </c>
      <c r="AG42" s="191">
        <f t="shared" si="196"/>
        <v>0</v>
      </c>
      <c r="AH42" s="191">
        <f t="shared" si="128"/>
        <v>0</v>
      </c>
      <c r="AI42" s="191">
        <f t="shared" ref="AI42:AJ42" si="197">AI43+AI44</f>
        <v>3400.3</v>
      </c>
      <c r="AJ42" s="191">
        <f t="shared" si="197"/>
        <v>0</v>
      </c>
      <c r="AK42" s="191">
        <f t="shared" si="129"/>
        <v>0</v>
      </c>
      <c r="AL42" s="191">
        <f t="shared" ref="AL42:AM42" si="198">AL43+AL44</f>
        <v>0</v>
      </c>
      <c r="AM42" s="191">
        <f t="shared" si="198"/>
        <v>0</v>
      </c>
      <c r="AN42" s="191">
        <f t="shared" si="130"/>
        <v>0</v>
      </c>
      <c r="AO42" s="191">
        <f t="shared" ref="AO42:AP42" si="199">AO43+AO44</f>
        <v>0</v>
      </c>
      <c r="AP42" s="191">
        <f t="shared" si="199"/>
        <v>0</v>
      </c>
      <c r="AQ42" s="191">
        <f t="shared" si="131"/>
        <v>0</v>
      </c>
      <c r="AR42" s="246"/>
    </row>
    <row r="43" spans="1:44" ht="49.5" customHeight="1">
      <c r="A43" s="251"/>
      <c r="B43" s="252"/>
      <c r="C43" s="252"/>
      <c r="D43" s="199" t="s">
        <v>2</v>
      </c>
      <c r="E43" s="167">
        <f t="shared" si="188"/>
        <v>0</v>
      </c>
      <c r="F43" s="167">
        <f t="shared" ref="F43:F44" si="200">I43+L43+O43+R43+U43+X43+AA43+AD43+AG43+AJ43+AM43+AP43</f>
        <v>0</v>
      </c>
      <c r="G43" s="203"/>
      <c r="H43" s="204"/>
      <c r="I43" s="204"/>
      <c r="J43" s="168">
        <f t="shared" si="109"/>
        <v>0</v>
      </c>
      <c r="K43" s="202"/>
      <c r="L43" s="202"/>
      <c r="M43" s="167">
        <f t="shared" si="121"/>
        <v>0</v>
      </c>
      <c r="N43" s="204"/>
      <c r="O43" s="204"/>
      <c r="P43" s="168">
        <f t="shared" si="122"/>
        <v>0</v>
      </c>
      <c r="Q43" s="202"/>
      <c r="R43" s="202"/>
      <c r="S43" s="167">
        <f t="shared" si="123"/>
        <v>0</v>
      </c>
      <c r="T43" s="204"/>
      <c r="U43" s="204"/>
      <c r="V43" s="168">
        <f t="shared" si="124"/>
        <v>0</v>
      </c>
      <c r="W43" s="202"/>
      <c r="X43" s="202"/>
      <c r="Y43" s="167">
        <f t="shared" si="125"/>
        <v>0</v>
      </c>
      <c r="Z43" s="204"/>
      <c r="AA43" s="204"/>
      <c r="AB43" s="168">
        <f t="shared" si="126"/>
        <v>0</v>
      </c>
      <c r="AC43" s="202"/>
      <c r="AD43" s="202"/>
      <c r="AE43" s="167">
        <f t="shared" si="127"/>
        <v>0</v>
      </c>
      <c r="AF43" s="204"/>
      <c r="AG43" s="204"/>
      <c r="AH43" s="168">
        <f t="shared" si="128"/>
        <v>0</v>
      </c>
      <c r="AI43" s="202"/>
      <c r="AJ43" s="202"/>
      <c r="AK43" s="167">
        <f t="shared" si="129"/>
        <v>0</v>
      </c>
      <c r="AL43" s="168"/>
      <c r="AM43" s="204"/>
      <c r="AN43" s="168">
        <f t="shared" si="130"/>
        <v>0</v>
      </c>
      <c r="AO43" s="202"/>
      <c r="AP43" s="202"/>
      <c r="AQ43" s="202"/>
      <c r="AR43" s="246"/>
    </row>
    <row r="44" spans="1:44" ht="30.75" customHeight="1">
      <c r="A44" s="251"/>
      <c r="B44" s="252"/>
      <c r="C44" s="252"/>
      <c r="D44" s="125" t="s">
        <v>43</v>
      </c>
      <c r="E44" s="167">
        <f>H44+K44+N44+Q44+T44+W44+Z44+AC44+AF44+AI44+AL44+AO44</f>
        <v>3900</v>
      </c>
      <c r="F44" s="167">
        <f t="shared" si="200"/>
        <v>499.70000000000005</v>
      </c>
      <c r="G44" s="178">
        <f t="shared" si="0"/>
        <v>12.812820512820513</v>
      </c>
      <c r="H44" s="168"/>
      <c r="I44" s="168"/>
      <c r="J44" s="168">
        <f t="shared" si="109"/>
        <v>0</v>
      </c>
      <c r="K44" s="167">
        <v>17.899999999999999</v>
      </c>
      <c r="L44" s="167">
        <v>17.899999999999999</v>
      </c>
      <c r="M44" s="167">
        <f t="shared" si="121"/>
        <v>100</v>
      </c>
      <c r="N44" s="168">
        <v>53.4</v>
      </c>
      <c r="O44" s="168">
        <v>53.4</v>
      </c>
      <c r="P44" s="168">
        <f t="shared" si="122"/>
        <v>100</v>
      </c>
      <c r="Q44" s="167">
        <v>21.8</v>
      </c>
      <c r="R44" s="167">
        <v>21.8</v>
      </c>
      <c r="S44" s="167">
        <f t="shared" si="123"/>
        <v>100</v>
      </c>
      <c r="T44" s="168">
        <v>20</v>
      </c>
      <c r="U44" s="168">
        <v>20</v>
      </c>
      <c r="V44" s="168">
        <f t="shared" si="124"/>
        <v>100</v>
      </c>
      <c r="W44" s="167">
        <v>118.5</v>
      </c>
      <c r="X44" s="167">
        <v>118.5</v>
      </c>
      <c r="Y44" s="167">
        <f t="shared" si="125"/>
        <v>100</v>
      </c>
      <c r="Z44" s="168">
        <v>268.10000000000002</v>
      </c>
      <c r="AA44" s="168">
        <v>268.10000000000002</v>
      </c>
      <c r="AB44" s="168">
        <f t="shared" si="126"/>
        <v>100</v>
      </c>
      <c r="AC44" s="167"/>
      <c r="AD44" s="167"/>
      <c r="AE44" s="167">
        <f t="shared" si="127"/>
        <v>0</v>
      </c>
      <c r="AF44" s="168"/>
      <c r="AG44" s="168"/>
      <c r="AH44" s="168">
        <f t="shared" si="128"/>
        <v>0</v>
      </c>
      <c r="AI44" s="167">
        <v>3400.3</v>
      </c>
      <c r="AJ44" s="167"/>
      <c r="AK44" s="167">
        <f t="shared" si="129"/>
        <v>0</v>
      </c>
      <c r="AL44" s="168"/>
      <c r="AM44" s="168"/>
      <c r="AN44" s="168">
        <f t="shared" si="130"/>
        <v>0</v>
      </c>
      <c r="AO44" s="167"/>
      <c r="AP44" s="167"/>
      <c r="AQ44" s="167">
        <f t="shared" si="131"/>
        <v>0</v>
      </c>
      <c r="AR44" s="246"/>
    </row>
    <row r="45" spans="1:44" s="96" customFormat="1" ht="30" customHeight="1">
      <c r="A45" s="251" t="s">
        <v>305</v>
      </c>
      <c r="B45" s="252" t="s">
        <v>302</v>
      </c>
      <c r="C45" s="252" t="s">
        <v>280</v>
      </c>
      <c r="D45" s="179" t="s">
        <v>41</v>
      </c>
      <c r="E45" s="191">
        <f>H45+K45+N45+Q45+T45+W45+Z45+AC45+AF45+AI45+AL45+AO45</f>
        <v>6807.5</v>
      </c>
      <c r="F45" s="191">
        <f t="shared" ref="F45:F46" si="201">I45+L45+O45+R45+U45+X45+AA45+AD45+AG45+AJ45+AM45+AP45</f>
        <v>3960.8999999999996</v>
      </c>
      <c r="G45" s="192">
        <f t="shared" si="0"/>
        <v>58.184355490268082</v>
      </c>
      <c r="H45" s="191">
        <f>H46+H47</f>
        <v>460.2</v>
      </c>
      <c r="I45" s="191">
        <f>I47</f>
        <v>460.2</v>
      </c>
      <c r="J45" s="191">
        <f t="shared" si="109"/>
        <v>100</v>
      </c>
      <c r="K45" s="191">
        <f t="shared" ref="K45" si="202">K46+K47</f>
        <v>500.8</v>
      </c>
      <c r="L45" s="191">
        <f t="shared" ref="L45" si="203">L47</f>
        <v>500.8</v>
      </c>
      <c r="M45" s="191">
        <f t="shared" si="121"/>
        <v>100</v>
      </c>
      <c r="N45" s="191">
        <f t="shared" ref="N45" si="204">N46+N47</f>
        <v>500.6</v>
      </c>
      <c r="O45" s="191">
        <f t="shared" ref="O45" si="205">O47</f>
        <v>500.6</v>
      </c>
      <c r="P45" s="191">
        <f t="shared" si="122"/>
        <v>100</v>
      </c>
      <c r="Q45" s="191">
        <f t="shared" ref="Q45" si="206">Q46+Q47</f>
        <v>570.9</v>
      </c>
      <c r="R45" s="191">
        <f t="shared" ref="R45" si="207">R47</f>
        <v>570.9</v>
      </c>
      <c r="S45" s="191">
        <f t="shared" si="123"/>
        <v>100</v>
      </c>
      <c r="T45" s="191">
        <f t="shared" ref="T45" si="208">T46+T47</f>
        <v>663.6</v>
      </c>
      <c r="U45" s="191">
        <f t="shared" ref="U45" si="209">U47</f>
        <v>663.6</v>
      </c>
      <c r="V45" s="191">
        <f t="shared" si="124"/>
        <v>100</v>
      </c>
      <c r="W45" s="191">
        <f t="shared" ref="W45" si="210">W46+W47</f>
        <v>574.1</v>
      </c>
      <c r="X45" s="191">
        <f t="shared" ref="X45" si="211">X47</f>
        <v>574.1</v>
      </c>
      <c r="Y45" s="191">
        <f t="shared" si="125"/>
        <v>100</v>
      </c>
      <c r="Z45" s="191">
        <f t="shared" ref="Z45" si="212">Z46+Z47</f>
        <v>690.7</v>
      </c>
      <c r="AA45" s="191">
        <f t="shared" ref="AA45" si="213">AA47</f>
        <v>690.7</v>
      </c>
      <c r="AB45" s="191">
        <f t="shared" si="126"/>
        <v>100</v>
      </c>
      <c r="AC45" s="191">
        <f t="shared" ref="AC45" si="214">AC46+AC47</f>
        <v>456</v>
      </c>
      <c r="AD45" s="191">
        <f t="shared" ref="AD45" si="215">AD47</f>
        <v>0</v>
      </c>
      <c r="AE45" s="191">
        <f t="shared" si="127"/>
        <v>0</v>
      </c>
      <c r="AF45" s="191">
        <f t="shared" ref="AF45" si="216">AF46+AF47</f>
        <v>457</v>
      </c>
      <c r="AG45" s="191">
        <f t="shared" ref="AG45" si="217">AG47</f>
        <v>0</v>
      </c>
      <c r="AH45" s="191">
        <f t="shared" si="128"/>
        <v>0</v>
      </c>
      <c r="AI45" s="191">
        <f t="shared" ref="AI45" si="218">AI46+AI47</f>
        <v>458</v>
      </c>
      <c r="AJ45" s="191">
        <f t="shared" ref="AJ45" si="219">AJ47</f>
        <v>0</v>
      </c>
      <c r="AK45" s="191">
        <f t="shared" si="129"/>
        <v>0</v>
      </c>
      <c r="AL45" s="191">
        <f t="shared" ref="AL45" si="220">AL46+AL47</f>
        <v>459</v>
      </c>
      <c r="AM45" s="191">
        <f t="shared" ref="AM45" si="221">AM47</f>
        <v>0</v>
      </c>
      <c r="AN45" s="191">
        <f t="shared" si="130"/>
        <v>0</v>
      </c>
      <c r="AO45" s="191">
        <f t="shared" ref="AO45" si="222">AO46+AO47</f>
        <v>1016.6</v>
      </c>
      <c r="AP45" s="191">
        <f t="shared" ref="AP45" si="223">AP47</f>
        <v>0</v>
      </c>
      <c r="AQ45" s="191">
        <f t="shared" si="131"/>
        <v>0</v>
      </c>
      <c r="AR45" s="246"/>
    </row>
    <row r="46" spans="1:44" ht="54.75" customHeight="1">
      <c r="A46" s="251"/>
      <c r="B46" s="252"/>
      <c r="C46" s="252"/>
      <c r="D46" s="125" t="s">
        <v>2</v>
      </c>
      <c r="E46" s="167">
        <f>H46+K46+N46+Q46+T46+W46+Z46+AC46+AF46+AI46+AL46+AO46</f>
        <v>900</v>
      </c>
      <c r="F46" s="167">
        <f t="shared" si="201"/>
        <v>0</v>
      </c>
      <c r="G46" s="178">
        <f t="shared" ref="G46" si="224">IF(F46,F46/E46*100,0)</f>
        <v>0</v>
      </c>
      <c r="H46" s="168"/>
      <c r="I46" s="168"/>
      <c r="J46" s="168"/>
      <c r="K46" s="167"/>
      <c r="L46" s="167"/>
      <c r="M46" s="167"/>
      <c r="N46" s="168"/>
      <c r="O46" s="168"/>
      <c r="P46" s="168"/>
      <c r="Q46" s="167"/>
      <c r="R46" s="167"/>
      <c r="S46" s="167"/>
      <c r="T46" s="168"/>
      <c r="U46" s="168"/>
      <c r="V46" s="168"/>
      <c r="W46" s="167"/>
      <c r="X46" s="167"/>
      <c r="Y46" s="167"/>
      <c r="Z46" s="168"/>
      <c r="AA46" s="168"/>
      <c r="AB46" s="168"/>
      <c r="AC46" s="167"/>
      <c r="AD46" s="167"/>
      <c r="AE46" s="167"/>
      <c r="AF46" s="168"/>
      <c r="AG46" s="168"/>
      <c r="AH46" s="168"/>
      <c r="AI46" s="167"/>
      <c r="AJ46" s="167"/>
      <c r="AK46" s="167"/>
      <c r="AL46" s="168"/>
      <c r="AM46" s="168"/>
      <c r="AN46" s="168"/>
      <c r="AO46" s="167">
        <v>900</v>
      </c>
      <c r="AP46" s="167"/>
      <c r="AQ46" s="167"/>
      <c r="AR46" s="246"/>
    </row>
    <row r="47" spans="1:44" ht="37.5" customHeight="1">
      <c r="A47" s="251"/>
      <c r="B47" s="252"/>
      <c r="C47" s="252"/>
      <c r="D47" s="125" t="s">
        <v>43</v>
      </c>
      <c r="E47" s="167">
        <f>H47+K47+N47+Q47+T47+W47+Z47+AC47+AF47+AI47+AL47+AO47</f>
        <v>5907.5</v>
      </c>
      <c r="F47" s="167">
        <f t="shared" ref="F47" si="225">I47+L47+O47+R47+U47+X47+AA47+AD47+AG47+AJ47+AM47+AP47</f>
        <v>3960.8999999999996</v>
      </c>
      <c r="G47" s="178">
        <f t="shared" si="0"/>
        <v>67.048666948793894</v>
      </c>
      <c r="H47" s="168">
        <v>460.2</v>
      </c>
      <c r="I47" s="168">
        <v>460.2</v>
      </c>
      <c r="J47" s="168">
        <f t="shared" si="109"/>
        <v>100</v>
      </c>
      <c r="K47" s="167">
        <v>500.8</v>
      </c>
      <c r="L47" s="167">
        <v>500.8</v>
      </c>
      <c r="M47" s="167">
        <f t="shared" si="121"/>
        <v>100</v>
      </c>
      <c r="N47" s="168">
        <v>500.6</v>
      </c>
      <c r="O47" s="168">
        <v>500.6</v>
      </c>
      <c r="P47" s="168">
        <f t="shared" si="122"/>
        <v>100</v>
      </c>
      <c r="Q47" s="167">
        <v>570.9</v>
      </c>
      <c r="R47" s="167">
        <v>570.9</v>
      </c>
      <c r="S47" s="167">
        <f t="shared" si="123"/>
        <v>100</v>
      </c>
      <c r="T47" s="168">
        <v>663.6</v>
      </c>
      <c r="U47" s="168">
        <v>663.6</v>
      </c>
      <c r="V47" s="168">
        <f t="shared" si="124"/>
        <v>100</v>
      </c>
      <c r="W47" s="167">
        <v>574.1</v>
      </c>
      <c r="X47" s="167">
        <v>574.1</v>
      </c>
      <c r="Y47" s="167">
        <f t="shared" si="125"/>
        <v>100</v>
      </c>
      <c r="Z47" s="168">
        <v>690.7</v>
      </c>
      <c r="AA47" s="168">
        <v>690.7</v>
      </c>
      <c r="AB47" s="168">
        <f t="shared" si="126"/>
        <v>100</v>
      </c>
      <c r="AC47" s="167">
        <v>456</v>
      </c>
      <c r="AD47" s="167"/>
      <c r="AE47" s="167">
        <f t="shared" si="127"/>
        <v>0</v>
      </c>
      <c r="AF47" s="168">
        <v>457</v>
      </c>
      <c r="AG47" s="168"/>
      <c r="AH47" s="168">
        <f t="shared" si="128"/>
        <v>0</v>
      </c>
      <c r="AI47" s="167">
        <v>458</v>
      </c>
      <c r="AJ47" s="167"/>
      <c r="AK47" s="167">
        <f t="shared" si="129"/>
        <v>0</v>
      </c>
      <c r="AL47" s="168">
        <v>459</v>
      </c>
      <c r="AM47" s="168"/>
      <c r="AN47" s="168">
        <f t="shared" si="130"/>
        <v>0</v>
      </c>
      <c r="AO47" s="167">
        <v>116.6</v>
      </c>
      <c r="AP47" s="167"/>
      <c r="AQ47" s="167">
        <f t="shared" si="131"/>
        <v>0</v>
      </c>
      <c r="AR47" s="246"/>
    </row>
    <row r="48" spans="1:44" ht="30" customHeight="1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</row>
    <row r="49" spans="1:44" s="159" customFormat="1" ht="30" customHeight="1">
      <c r="A49" s="252" t="s">
        <v>281</v>
      </c>
      <c r="B49" s="252"/>
      <c r="C49" s="252"/>
      <c r="D49" s="180" t="s">
        <v>41</v>
      </c>
      <c r="E49" s="181">
        <f>E50+E51</f>
        <v>12717.5</v>
      </c>
      <c r="F49" s="181">
        <f>F50+F51</f>
        <v>5486.7</v>
      </c>
      <c r="G49" s="181">
        <f>IF(F49,F49/E49*100,0)</f>
        <v>43.142913308433265</v>
      </c>
      <c r="H49" s="181">
        <f>H50+H51</f>
        <v>593.4</v>
      </c>
      <c r="I49" s="181">
        <f>I50+I51</f>
        <v>593.4</v>
      </c>
      <c r="J49" s="181">
        <f>IF(I49,I49/H49*100,0)</f>
        <v>100</v>
      </c>
      <c r="K49" s="181">
        <f t="shared" ref="K49:L49" si="226">K50+K51</f>
        <v>632.1</v>
      </c>
      <c r="L49" s="181">
        <f t="shared" si="226"/>
        <v>632.1</v>
      </c>
      <c r="M49" s="181">
        <f t="shared" ref="M49:M51" si="227">IF(L49,L49/K49*100,0)</f>
        <v>100</v>
      </c>
      <c r="N49" s="181">
        <f t="shared" ref="N49:O49" si="228">N50+N51</f>
        <v>667.5</v>
      </c>
      <c r="O49" s="181">
        <f t="shared" si="228"/>
        <v>667.5</v>
      </c>
      <c r="P49" s="181">
        <f t="shared" ref="P49:P51" si="229">IF(O49,O49/N49*100,0)</f>
        <v>100</v>
      </c>
      <c r="Q49" s="181">
        <f t="shared" ref="Q49:R49" si="230">Q50+Q51</f>
        <v>725.8</v>
      </c>
      <c r="R49" s="181">
        <f t="shared" si="230"/>
        <v>725.8</v>
      </c>
      <c r="S49" s="181">
        <f t="shared" ref="S49:S51" si="231">IF(R49,R49/Q49*100,0)</f>
        <v>100</v>
      </c>
      <c r="T49" s="181">
        <f t="shared" ref="T49:U49" si="232">T50+T51</f>
        <v>807</v>
      </c>
      <c r="U49" s="181">
        <f t="shared" si="232"/>
        <v>807</v>
      </c>
      <c r="V49" s="181">
        <f t="shared" ref="V49:V51" si="233">IF(U49,U49/T49*100,0)</f>
        <v>100</v>
      </c>
      <c r="W49" s="181">
        <f t="shared" ref="W49:X49" si="234">W50+W51</f>
        <v>810.4</v>
      </c>
      <c r="X49" s="181">
        <f t="shared" si="234"/>
        <v>810.4</v>
      </c>
      <c r="Y49" s="181">
        <f t="shared" ref="Y49:Y51" si="235">IF(X49,X49/W49*100,0)</f>
        <v>100</v>
      </c>
      <c r="Z49" s="181">
        <f t="shared" ref="Z49:AA49" si="236">Z50+Z51</f>
        <v>1250.5</v>
      </c>
      <c r="AA49" s="181">
        <f t="shared" si="236"/>
        <v>1250.5</v>
      </c>
      <c r="AB49" s="181">
        <f t="shared" ref="AB49:AB51" si="237">IF(AA49,AA49/Z49*100,0)</f>
        <v>100</v>
      </c>
      <c r="AC49" s="181">
        <f t="shared" ref="AC49:AD49" si="238">AC50+AC51</f>
        <v>589.29999999999995</v>
      </c>
      <c r="AD49" s="181">
        <f t="shared" si="238"/>
        <v>0</v>
      </c>
      <c r="AE49" s="181">
        <f t="shared" ref="AE49:AE51" si="239">IF(AD49,AD49/AC49*100,0)</f>
        <v>0</v>
      </c>
      <c r="AF49" s="181">
        <f t="shared" ref="AF49:AG49" si="240">AF50+AF51</f>
        <v>590.29999999999995</v>
      </c>
      <c r="AG49" s="181">
        <f t="shared" si="240"/>
        <v>0</v>
      </c>
      <c r="AH49" s="181">
        <f t="shared" ref="AH49:AH51" si="241">IF(AG49,AG49/AF49*100,0)</f>
        <v>0</v>
      </c>
      <c r="AI49" s="181">
        <f t="shared" ref="AI49:AJ49" si="242">AI50+AI51</f>
        <v>3991.6000000000004</v>
      </c>
      <c r="AJ49" s="181">
        <f t="shared" si="242"/>
        <v>0</v>
      </c>
      <c r="AK49" s="181">
        <f t="shared" ref="AK49:AK51" si="243">IF(AJ49,AJ49/AI49*100,0)</f>
        <v>0</v>
      </c>
      <c r="AL49" s="181">
        <f t="shared" ref="AL49:AM49" si="244">AL50+AL51</f>
        <v>592.29999999999995</v>
      </c>
      <c r="AM49" s="181">
        <f t="shared" si="244"/>
        <v>0</v>
      </c>
      <c r="AN49" s="181">
        <f t="shared" ref="AN49:AN51" si="245">IF(AM49,AM49/AL49*100,0)</f>
        <v>0</v>
      </c>
      <c r="AO49" s="181">
        <f t="shared" ref="AO49:AP49" si="246">AO50+AO51</f>
        <v>1467.3</v>
      </c>
      <c r="AP49" s="181">
        <f t="shared" si="246"/>
        <v>0</v>
      </c>
      <c r="AQ49" s="181">
        <f t="shared" ref="AQ49:AQ51" si="247">IF(AP49,AP49/AO49*100,0)</f>
        <v>0</v>
      </c>
      <c r="AR49" s="259"/>
    </row>
    <row r="50" spans="1:44" s="159" customFormat="1" ht="57" customHeight="1">
      <c r="A50" s="252"/>
      <c r="B50" s="252"/>
      <c r="C50" s="252"/>
      <c r="D50" s="198" t="s">
        <v>2</v>
      </c>
      <c r="E50" s="197">
        <f>E12</f>
        <v>900</v>
      </c>
      <c r="F50" s="197">
        <f>F12</f>
        <v>0</v>
      </c>
      <c r="G50" s="197">
        <f t="shared" ref="G50:G51" si="248">IF(F50,F50/E50*100,0)</f>
        <v>0</v>
      </c>
      <c r="H50" s="206">
        <f>H12</f>
        <v>0</v>
      </c>
      <c r="I50" s="206">
        <f>I12</f>
        <v>0</v>
      </c>
      <c r="J50" s="206">
        <f t="shared" ref="J50:J51" si="249">IF(I50,I50/H50*100,0)</f>
        <v>0</v>
      </c>
      <c r="K50" s="197">
        <f>K12</f>
        <v>0</v>
      </c>
      <c r="L50" s="197">
        <f>L12</f>
        <v>0</v>
      </c>
      <c r="M50" s="197">
        <f t="shared" si="227"/>
        <v>0</v>
      </c>
      <c r="N50" s="206">
        <f>N12</f>
        <v>0</v>
      </c>
      <c r="O50" s="206">
        <f>O12</f>
        <v>0</v>
      </c>
      <c r="P50" s="206">
        <f t="shared" si="229"/>
        <v>0</v>
      </c>
      <c r="Q50" s="197">
        <f>Q12</f>
        <v>0</v>
      </c>
      <c r="R50" s="197">
        <f>R12</f>
        <v>0</v>
      </c>
      <c r="S50" s="197">
        <f t="shared" si="231"/>
        <v>0</v>
      </c>
      <c r="T50" s="206">
        <f>T12</f>
        <v>0</v>
      </c>
      <c r="U50" s="206">
        <f>U12</f>
        <v>0</v>
      </c>
      <c r="V50" s="206">
        <f t="shared" si="233"/>
        <v>0</v>
      </c>
      <c r="W50" s="197">
        <f>W12</f>
        <v>0</v>
      </c>
      <c r="X50" s="197">
        <f>X12</f>
        <v>0</v>
      </c>
      <c r="Y50" s="197">
        <f t="shared" si="235"/>
        <v>0</v>
      </c>
      <c r="Z50" s="206">
        <f>Z12</f>
        <v>0</v>
      </c>
      <c r="AA50" s="206">
        <f>AA12</f>
        <v>0</v>
      </c>
      <c r="AB50" s="206">
        <f t="shared" si="237"/>
        <v>0</v>
      </c>
      <c r="AC50" s="197">
        <f>AC12</f>
        <v>0</v>
      </c>
      <c r="AD50" s="197">
        <f>AD12</f>
        <v>0</v>
      </c>
      <c r="AE50" s="197">
        <f t="shared" si="239"/>
        <v>0</v>
      </c>
      <c r="AF50" s="206">
        <f>AF12</f>
        <v>0</v>
      </c>
      <c r="AG50" s="206">
        <f>AG12</f>
        <v>0</v>
      </c>
      <c r="AH50" s="206">
        <f t="shared" si="241"/>
        <v>0</v>
      </c>
      <c r="AI50" s="197">
        <f>AI12</f>
        <v>0</v>
      </c>
      <c r="AJ50" s="197">
        <f>AJ12</f>
        <v>0</v>
      </c>
      <c r="AK50" s="197">
        <f t="shared" si="243"/>
        <v>0</v>
      </c>
      <c r="AL50" s="206">
        <f>AL12</f>
        <v>0</v>
      </c>
      <c r="AM50" s="206">
        <f>AM12</f>
        <v>0</v>
      </c>
      <c r="AN50" s="206">
        <f t="shared" si="245"/>
        <v>0</v>
      </c>
      <c r="AO50" s="197">
        <f>AO12</f>
        <v>900</v>
      </c>
      <c r="AP50" s="197">
        <f>AP12</f>
        <v>0</v>
      </c>
      <c r="AQ50" s="197">
        <f t="shared" si="247"/>
        <v>0</v>
      </c>
      <c r="AR50" s="259"/>
    </row>
    <row r="51" spans="1:44" s="159" customFormat="1" ht="51.75" customHeight="1">
      <c r="A51" s="252"/>
      <c r="B51" s="252"/>
      <c r="C51" s="252"/>
      <c r="D51" s="198" t="s">
        <v>43</v>
      </c>
      <c r="E51" s="197">
        <f>E13</f>
        <v>11817.5</v>
      </c>
      <c r="F51" s="197">
        <f>F13</f>
        <v>5486.7</v>
      </c>
      <c r="G51" s="197">
        <f t="shared" si="248"/>
        <v>46.428601650095196</v>
      </c>
      <c r="H51" s="206">
        <f>H13</f>
        <v>593.4</v>
      </c>
      <c r="I51" s="206">
        <f>I13</f>
        <v>593.4</v>
      </c>
      <c r="J51" s="206">
        <f t="shared" si="249"/>
        <v>100</v>
      </c>
      <c r="K51" s="197">
        <f>K13</f>
        <v>632.1</v>
      </c>
      <c r="L51" s="197">
        <f>L13</f>
        <v>632.1</v>
      </c>
      <c r="M51" s="197">
        <f t="shared" si="227"/>
        <v>100</v>
      </c>
      <c r="N51" s="206">
        <f>N13</f>
        <v>667.5</v>
      </c>
      <c r="O51" s="206">
        <f>O13</f>
        <v>667.5</v>
      </c>
      <c r="P51" s="206">
        <f t="shared" si="229"/>
        <v>100</v>
      </c>
      <c r="Q51" s="197">
        <f>Q13</f>
        <v>725.8</v>
      </c>
      <c r="R51" s="197">
        <f>R13</f>
        <v>725.8</v>
      </c>
      <c r="S51" s="197">
        <f t="shared" si="231"/>
        <v>100</v>
      </c>
      <c r="T51" s="206">
        <f>T13</f>
        <v>807</v>
      </c>
      <c r="U51" s="206">
        <f>U13</f>
        <v>807</v>
      </c>
      <c r="V51" s="206">
        <f t="shared" si="233"/>
        <v>100</v>
      </c>
      <c r="W51" s="197">
        <f>W13</f>
        <v>810.4</v>
      </c>
      <c r="X51" s="197">
        <f>X13</f>
        <v>810.4</v>
      </c>
      <c r="Y51" s="197">
        <f t="shared" si="235"/>
        <v>100</v>
      </c>
      <c r="Z51" s="206">
        <f>Z13</f>
        <v>1250.5</v>
      </c>
      <c r="AA51" s="206">
        <f>AA13</f>
        <v>1250.5</v>
      </c>
      <c r="AB51" s="206">
        <f t="shared" si="237"/>
        <v>100</v>
      </c>
      <c r="AC51" s="197">
        <f>AC13</f>
        <v>589.29999999999995</v>
      </c>
      <c r="AD51" s="197">
        <f>AD13</f>
        <v>0</v>
      </c>
      <c r="AE51" s="197">
        <f t="shared" si="239"/>
        <v>0</v>
      </c>
      <c r="AF51" s="206">
        <f>AF13</f>
        <v>590.29999999999995</v>
      </c>
      <c r="AG51" s="206">
        <f>AG13</f>
        <v>0</v>
      </c>
      <c r="AH51" s="206">
        <f t="shared" si="241"/>
        <v>0</v>
      </c>
      <c r="AI51" s="197">
        <f>AI13</f>
        <v>3991.6000000000004</v>
      </c>
      <c r="AJ51" s="197">
        <f>AJ13</f>
        <v>0</v>
      </c>
      <c r="AK51" s="197">
        <f t="shared" si="243"/>
        <v>0</v>
      </c>
      <c r="AL51" s="206">
        <f>AL13</f>
        <v>592.29999999999995</v>
      </c>
      <c r="AM51" s="206">
        <f>AM13</f>
        <v>0</v>
      </c>
      <c r="AN51" s="206">
        <f t="shared" si="245"/>
        <v>0</v>
      </c>
      <c r="AO51" s="197">
        <f>AO13</f>
        <v>567.29999999999995</v>
      </c>
      <c r="AP51" s="197">
        <f>AP13</f>
        <v>0</v>
      </c>
      <c r="AQ51" s="197">
        <f t="shared" si="247"/>
        <v>0</v>
      </c>
      <c r="AR51" s="259"/>
    </row>
    <row r="52" spans="1:44" ht="16.5" customHeight="1">
      <c r="A52" s="153"/>
      <c r="B52" s="153"/>
      <c r="C52" s="153"/>
      <c r="D52" s="146"/>
      <c r="E52" s="134"/>
      <c r="F52" s="134"/>
      <c r="G52" s="149"/>
      <c r="H52" s="134"/>
      <c r="I52" s="134"/>
      <c r="J52" s="147"/>
      <c r="K52" s="134"/>
      <c r="L52" s="134"/>
      <c r="M52" s="147"/>
      <c r="N52" s="134"/>
      <c r="O52" s="134"/>
      <c r="P52" s="147"/>
      <c r="Q52" s="134"/>
      <c r="R52" s="134"/>
      <c r="S52" s="147"/>
      <c r="T52" s="134"/>
      <c r="U52" s="134"/>
      <c r="V52" s="147"/>
      <c r="W52" s="134"/>
      <c r="X52" s="134"/>
      <c r="Y52" s="147"/>
      <c r="Z52" s="134"/>
      <c r="AA52" s="134"/>
      <c r="AB52" s="147"/>
      <c r="AC52" s="134"/>
      <c r="AD52" s="134"/>
      <c r="AE52" s="147"/>
      <c r="AF52" s="134"/>
      <c r="AG52" s="134"/>
      <c r="AH52" s="147"/>
      <c r="AI52" s="134"/>
      <c r="AJ52" s="134"/>
      <c r="AK52" s="147"/>
      <c r="AL52" s="134"/>
      <c r="AM52" s="134"/>
      <c r="AN52" s="147"/>
      <c r="AO52" s="134"/>
      <c r="AP52" s="134"/>
      <c r="AQ52" s="147"/>
      <c r="AR52" s="135"/>
    </row>
    <row r="53" spans="1:44" ht="15" customHeight="1">
      <c r="A53" s="256" t="s">
        <v>307</v>
      </c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107"/>
      <c r="AQ53" s="107"/>
    </row>
    <row r="54" spans="1:44" ht="15" customHeight="1">
      <c r="A54" s="190"/>
      <c r="B54" s="190"/>
      <c r="C54" s="152"/>
      <c r="D54" s="155"/>
      <c r="E54" s="152"/>
      <c r="F54" s="152"/>
      <c r="G54" s="150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07"/>
      <c r="AQ54" s="107"/>
    </row>
    <row r="55" spans="1:44" ht="15" customHeight="1">
      <c r="A55" s="114" t="s">
        <v>288</v>
      </c>
      <c r="B55" s="114"/>
      <c r="C55" s="124"/>
      <c r="D55" s="157"/>
      <c r="E55" s="113"/>
      <c r="F55" s="113"/>
      <c r="G55" s="151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05"/>
      <c r="AQ55" s="105"/>
      <c r="AR55" s="105"/>
    </row>
    <row r="56" spans="1:44" ht="15" customHeight="1">
      <c r="A56" s="109"/>
      <c r="B56" s="189"/>
      <c r="C56" s="110"/>
      <c r="D56" s="169"/>
      <c r="E56" s="112"/>
      <c r="F56" s="112"/>
      <c r="G56" s="174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10"/>
      <c r="AJ56" s="110"/>
      <c r="AK56" s="110"/>
      <c r="AL56" s="108"/>
      <c r="AM56" s="108"/>
      <c r="AN56" s="108"/>
      <c r="AO56" s="110"/>
      <c r="AP56" s="95"/>
      <c r="AQ56" s="95"/>
    </row>
    <row r="57" spans="1:44" ht="15" customHeight="1">
      <c r="A57" s="254" t="s">
        <v>260</v>
      </c>
      <c r="B57" s="255"/>
      <c r="C57" s="110"/>
      <c r="D57" s="169"/>
      <c r="E57" s="112"/>
      <c r="F57" s="112"/>
      <c r="G57" s="174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10"/>
      <c r="AJ57" s="110"/>
      <c r="AK57" s="110"/>
      <c r="AL57" s="108"/>
      <c r="AM57" s="108"/>
      <c r="AN57" s="108"/>
      <c r="AO57" s="110"/>
      <c r="AP57" s="95"/>
      <c r="AQ57" s="95"/>
    </row>
    <row r="58" spans="1:44" ht="15" customHeight="1">
      <c r="A58" s="109"/>
      <c r="B58" s="189"/>
      <c r="C58" s="110"/>
      <c r="D58" s="169"/>
      <c r="E58" s="112"/>
      <c r="F58" s="112"/>
      <c r="G58" s="174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10"/>
      <c r="AJ58" s="110"/>
      <c r="AK58" s="110"/>
      <c r="AL58" s="108"/>
      <c r="AM58" s="108"/>
      <c r="AN58" s="108"/>
      <c r="AO58" s="110"/>
      <c r="AP58" s="95"/>
      <c r="AQ58" s="95"/>
    </row>
    <row r="59" spans="1:44" ht="15" customHeight="1">
      <c r="A59" s="256" t="s">
        <v>282</v>
      </c>
      <c r="B59" s="256"/>
      <c r="C59" s="256"/>
      <c r="D59" s="257"/>
      <c r="E59" s="257"/>
      <c r="F59" s="257"/>
      <c r="G59" s="257"/>
      <c r="H59" s="257"/>
      <c r="I59" s="257"/>
      <c r="J59" s="257"/>
      <c r="K59" s="257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07"/>
      <c r="AQ59" s="107"/>
    </row>
    <row r="60" spans="1:44">
      <c r="A60" s="95"/>
      <c r="B60" s="95"/>
      <c r="C60" s="95"/>
      <c r="D60" s="169"/>
      <c r="E60" s="159"/>
      <c r="F60" s="159"/>
      <c r="G60" s="170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</row>
    <row r="61" spans="1:44">
      <c r="A61" s="95"/>
      <c r="B61" s="95"/>
      <c r="C61" s="95"/>
      <c r="D61" s="169"/>
      <c r="E61" s="159"/>
      <c r="F61" s="159"/>
      <c r="G61" s="170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</row>
    <row r="62" spans="1:44" ht="18.75">
      <c r="A62" s="113"/>
      <c r="B62" s="189"/>
      <c r="C62" s="110"/>
      <c r="D62" s="169"/>
      <c r="E62" s="112"/>
      <c r="F62" s="112"/>
      <c r="G62" s="174"/>
      <c r="H62" s="175"/>
      <c r="I62" s="175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10"/>
      <c r="AJ62" s="110"/>
      <c r="AK62" s="110"/>
      <c r="AL62" s="108"/>
      <c r="AM62" s="108"/>
      <c r="AN62" s="108"/>
      <c r="AO62" s="110"/>
      <c r="AP62" s="95"/>
      <c r="AQ62" s="95"/>
    </row>
    <row r="63" spans="1:44">
      <c r="A63" s="100"/>
      <c r="B63" s="95"/>
      <c r="C63" s="95"/>
      <c r="D63" s="169"/>
      <c r="E63" s="159"/>
      <c r="F63" s="159"/>
      <c r="G63" s="170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95"/>
      <c r="AJ63" s="95"/>
      <c r="AK63" s="95"/>
      <c r="AL63" s="101"/>
      <c r="AM63" s="101"/>
      <c r="AN63" s="101"/>
      <c r="AO63" s="95"/>
      <c r="AP63" s="95"/>
      <c r="AQ63" s="95"/>
    </row>
    <row r="64" spans="1:44">
      <c r="A64" s="100"/>
      <c r="B64" s="95"/>
      <c r="C64" s="95"/>
      <c r="D64" s="169"/>
      <c r="E64" s="159"/>
      <c r="F64" s="159"/>
      <c r="G64" s="170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95"/>
      <c r="AJ64" s="95"/>
      <c r="AK64" s="95"/>
      <c r="AL64" s="101"/>
      <c r="AM64" s="101"/>
      <c r="AN64" s="101"/>
      <c r="AO64" s="95"/>
      <c r="AP64" s="95"/>
      <c r="AQ64" s="95"/>
    </row>
    <row r="65" spans="1:43">
      <c r="A65" s="100"/>
      <c r="B65" s="95"/>
      <c r="C65" s="95"/>
      <c r="D65" s="169"/>
      <c r="E65" s="159"/>
      <c r="F65" s="159"/>
      <c r="G65" s="170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95"/>
      <c r="AJ65" s="95"/>
      <c r="AK65" s="95"/>
      <c r="AL65" s="101"/>
      <c r="AM65" s="101"/>
      <c r="AN65" s="101"/>
      <c r="AO65" s="95"/>
      <c r="AP65" s="95"/>
      <c r="AQ65" s="95"/>
    </row>
    <row r="66" spans="1:43" ht="14.25" customHeight="1">
      <c r="A66" s="100"/>
      <c r="B66" s="95"/>
      <c r="C66" s="95"/>
      <c r="D66" s="169"/>
      <c r="E66" s="159"/>
      <c r="F66" s="159"/>
      <c r="G66" s="170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95"/>
      <c r="AJ66" s="95"/>
      <c r="AK66" s="95"/>
      <c r="AL66" s="101"/>
      <c r="AM66" s="101"/>
      <c r="AN66" s="101"/>
      <c r="AO66" s="95"/>
      <c r="AP66" s="95"/>
      <c r="AQ66" s="95"/>
    </row>
    <row r="67" spans="1:43">
      <c r="A67" s="102"/>
      <c r="B67" s="95"/>
      <c r="C67" s="95"/>
      <c r="D67" s="169"/>
      <c r="E67" s="159"/>
      <c r="F67" s="159"/>
      <c r="G67" s="170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95"/>
      <c r="AJ67" s="95"/>
      <c r="AK67" s="95"/>
      <c r="AL67" s="101"/>
      <c r="AM67" s="101"/>
      <c r="AN67" s="101"/>
      <c r="AO67" s="95"/>
      <c r="AP67" s="95"/>
      <c r="AQ67" s="95"/>
    </row>
    <row r="68" spans="1:43">
      <c r="A68" s="100"/>
      <c r="B68" s="95"/>
      <c r="C68" s="95"/>
      <c r="D68" s="169"/>
      <c r="E68" s="159"/>
      <c r="F68" s="159"/>
      <c r="G68" s="170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95"/>
      <c r="AJ68" s="95"/>
      <c r="AK68" s="95"/>
      <c r="AL68" s="101"/>
      <c r="AM68" s="101"/>
      <c r="AN68" s="101"/>
      <c r="AO68" s="95"/>
      <c r="AP68" s="95"/>
      <c r="AQ68" s="95"/>
    </row>
    <row r="69" spans="1:43">
      <c r="A69" s="100"/>
      <c r="B69" s="95"/>
      <c r="C69" s="95"/>
      <c r="D69" s="169"/>
      <c r="E69" s="159"/>
      <c r="F69" s="159"/>
      <c r="G69" s="170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95"/>
      <c r="AJ69" s="95"/>
      <c r="AK69" s="95"/>
      <c r="AL69" s="101"/>
      <c r="AM69" s="101"/>
      <c r="AN69" s="101"/>
      <c r="AO69" s="95"/>
      <c r="AP69" s="95"/>
      <c r="AQ69" s="95"/>
    </row>
    <row r="70" spans="1:43">
      <c r="A70" s="100"/>
      <c r="B70" s="95"/>
      <c r="C70" s="95"/>
      <c r="D70" s="169"/>
      <c r="E70" s="159"/>
      <c r="F70" s="159"/>
      <c r="G70" s="170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95"/>
      <c r="AJ70" s="95"/>
      <c r="AK70" s="95"/>
      <c r="AL70" s="101"/>
      <c r="AM70" s="101"/>
      <c r="AN70" s="101"/>
      <c r="AO70" s="95"/>
      <c r="AP70" s="95"/>
      <c r="AQ70" s="95"/>
    </row>
    <row r="71" spans="1:43">
      <c r="A71" s="100"/>
      <c r="B71" s="95"/>
      <c r="C71" s="95"/>
      <c r="D71" s="169"/>
      <c r="E71" s="159"/>
      <c r="F71" s="159"/>
      <c r="G71" s="170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95"/>
      <c r="AJ71" s="95"/>
      <c r="AK71" s="95"/>
      <c r="AL71" s="101"/>
      <c r="AM71" s="101"/>
      <c r="AN71" s="101"/>
      <c r="AO71" s="95"/>
      <c r="AP71" s="95"/>
      <c r="AQ71" s="95"/>
    </row>
    <row r="72" spans="1:43" ht="12.75" customHeight="1">
      <c r="A72" s="100"/>
      <c r="B72" s="95"/>
      <c r="C72" s="95"/>
      <c r="D72" s="169"/>
      <c r="E72" s="159"/>
      <c r="F72" s="159"/>
      <c r="G72" s="170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</row>
    <row r="73" spans="1:43">
      <c r="A73" s="102"/>
      <c r="B73" s="95"/>
      <c r="C73" s="95"/>
      <c r="D73" s="169"/>
      <c r="E73" s="159"/>
      <c r="F73" s="159"/>
      <c r="G73" s="170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</row>
    <row r="74" spans="1:43">
      <c r="A74" s="100"/>
      <c r="B74" s="95"/>
      <c r="C74" s="95"/>
      <c r="D74" s="169"/>
      <c r="E74" s="159"/>
      <c r="F74" s="159"/>
      <c r="G74" s="170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95"/>
      <c r="AJ74" s="95"/>
      <c r="AK74" s="95"/>
      <c r="AL74" s="176"/>
      <c r="AM74" s="176"/>
      <c r="AN74" s="176"/>
      <c r="AO74" s="95"/>
      <c r="AP74" s="95"/>
      <c r="AQ74" s="95"/>
    </row>
    <row r="75" spans="1:43">
      <c r="A75" s="100"/>
      <c r="B75" s="95"/>
      <c r="C75" s="95"/>
      <c r="D75" s="169"/>
      <c r="E75" s="159"/>
      <c r="F75" s="159"/>
      <c r="G75" s="170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95"/>
      <c r="AJ75" s="95"/>
      <c r="AK75" s="95"/>
      <c r="AL75" s="176"/>
      <c r="AM75" s="176"/>
      <c r="AN75" s="176"/>
      <c r="AO75" s="95"/>
      <c r="AP75" s="95"/>
      <c r="AQ75" s="95"/>
    </row>
    <row r="76" spans="1:43">
      <c r="A76" s="100"/>
      <c r="B76" s="95"/>
      <c r="C76" s="95"/>
      <c r="D76" s="169"/>
      <c r="E76" s="159"/>
      <c r="F76" s="159"/>
      <c r="G76" s="170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95"/>
      <c r="AJ76" s="95"/>
      <c r="AK76" s="95"/>
      <c r="AL76" s="176"/>
      <c r="AM76" s="176"/>
      <c r="AN76" s="176"/>
      <c r="AO76" s="95"/>
      <c r="AP76" s="95"/>
      <c r="AQ76" s="95"/>
    </row>
    <row r="77" spans="1:43">
      <c r="A77" s="100"/>
      <c r="B77" s="95"/>
      <c r="C77" s="95"/>
      <c r="D77" s="169"/>
      <c r="E77" s="159"/>
      <c r="F77" s="159"/>
      <c r="G77" s="170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95"/>
      <c r="AJ77" s="95"/>
      <c r="AK77" s="95"/>
      <c r="AL77" s="176"/>
      <c r="AM77" s="176"/>
      <c r="AN77" s="176"/>
      <c r="AO77" s="95"/>
      <c r="AP77" s="95"/>
      <c r="AQ77" s="95"/>
    </row>
    <row r="78" spans="1:43">
      <c r="A78" s="100"/>
      <c r="B78" s="95"/>
      <c r="C78" s="95"/>
      <c r="D78" s="169"/>
      <c r="E78" s="159"/>
      <c r="F78" s="159"/>
      <c r="G78" s="170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</row>
    <row r="79" spans="1:43">
      <c r="A79" s="95"/>
      <c r="B79" s="95"/>
      <c r="C79" s="95"/>
      <c r="D79" s="169"/>
      <c r="E79" s="159"/>
      <c r="F79" s="159"/>
      <c r="G79" s="170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</row>
    <row r="80" spans="1:43">
      <c r="A80" s="95"/>
      <c r="B80" s="95"/>
      <c r="C80" s="95"/>
      <c r="D80" s="169"/>
      <c r="E80" s="159"/>
      <c r="F80" s="159"/>
      <c r="G80" s="170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</row>
    <row r="84" spans="4:44" s="99" customFormat="1" ht="49.5" customHeight="1">
      <c r="D84" s="156"/>
      <c r="E84" s="103"/>
      <c r="F84" s="103"/>
      <c r="G84" s="148"/>
      <c r="AR84" s="95"/>
    </row>
  </sheetData>
  <mergeCells count="73">
    <mergeCell ref="A2:V2"/>
    <mergeCell ref="A3:V3"/>
    <mergeCell ref="A4:V4"/>
    <mergeCell ref="A5:V5"/>
    <mergeCell ref="A20:C22"/>
    <mergeCell ref="A14:C16"/>
    <mergeCell ref="A17:C19"/>
    <mergeCell ref="H8:J8"/>
    <mergeCell ref="Q8:S8"/>
    <mergeCell ref="A33:A35"/>
    <mergeCell ref="C33:C35"/>
    <mergeCell ref="B33:B35"/>
    <mergeCell ref="A26:C28"/>
    <mergeCell ref="A29:A30"/>
    <mergeCell ref="B29:B30"/>
    <mergeCell ref="C29:C30"/>
    <mergeCell ref="B31:B32"/>
    <mergeCell ref="C31:C32"/>
    <mergeCell ref="A31:A32"/>
    <mergeCell ref="A23:C25"/>
    <mergeCell ref="A6:AI6"/>
    <mergeCell ref="A7:A9"/>
    <mergeCell ref="B7:B9"/>
    <mergeCell ref="C7:C9"/>
    <mergeCell ref="D7:D9"/>
    <mergeCell ref="E7:G7"/>
    <mergeCell ref="H7:AQ7"/>
    <mergeCell ref="AO8:AQ8"/>
    <mergeCell ref="A11:C13"/>
    <mergeCell ref="A40:A41"/>
    <mergeCell ref="B40:B41"/>
    <mergeCell ref="C40:C41"/>
    <mergeCell ref="AR7:AR9"/>
    <mergeCell ref="E8:E9"/>
    <mergeCell ref="F8:F9"/>
    <mergeCell ref="AC8:AE8"/>
    <mergeCell ref="AF8:AH8"/>
    <mergeCell ref="AI8:AK8"/>
    <mergeCell ref="AL8:AN8"/>
    <mergeCell ref="W8:Y8"/>
    <mergeCell ref="T8:V8"/>
    <mergeCell ref="K8:M8"/>
    <mergeCell ref="N8:P8"/>
    <mergeCell ref="Z8:AB8"/>
    <mergeCell ref="G8:G9"/>
    <mergeCell ref="A57:B57"/>
    <mergeCell ref="A59:K59"/>
    <mergeCell ref="A53:AO53"/>
    <mergeCell ref="A48:AR48"/>
    <mergeCell ref="A49:C51"/>
    <mergeCell ref="AR49:AR51"/>
    <mergeCell ref="A36:A37"/>
    <mergeCell ref="B36:B37"/>
    <mergeCell ref="C36:C37"/>
    <mergeCell ref="AR36:AR37"/>
    <mergeCell ref="A45:A47"/>
    <mergeCell ref="B45:B47"/>
    <mergeCell ref="C45:C47"/>
    <mergeCell ref="AR45:AR47"/>
    <mergeCell ref="AR40:AR41"/>
    <mergeCell ref="A42:A44"/>
    <mergeCell ref="B42:B44"/>
    <mergeCell ref="C42:C44"/>
    <mergeCell ref="A38:A39"/>
    <mergeCell ref="B38:B39"/>
    <mergeCell ref="C38:C39"/>
    <mergeCell ref="AR38:AR39"/>
    <mergeCell ref="AR42:AR44"/>
    <mergeCell ref="AR11:AR25"/>
    <mergeCell ref="AR26:AR28"/>
    <mergeCell ref="AR33:AR35"/>
    <mergeCell ref="AR29:AR30"/>
    <mergeCell ref="AR31:AR32"/>
  </mergeCells>
  <pageMargins left="0.59055118110236227" right="0.59055118110236227" top="1.1811023622047245" bottom="0.39370078740157483" header="0" footer="0"/>
  <pageSetup paperSize="9" scale="50" orientation="landscape" r:id="rId1"/>
  <rowBreaks count="2" manualBreakCount="2">
    <brk id="25" max="43" man="1"/>
    <brk id="37" max="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zoomScale="80" zoomScaleNormal="80" workbookViewId="0">
      <selection activeCell="G8" sqref="G8"/>
    </sheetView>
  </sheetViews>
  <sheetFormatPr defaultColWidth="9.140625" defaultRowHeight="15.75"/>
  <cols>
    <col min="1" max="1" width="4" style="128" customWidth="1"/>
    <col min="2" max="2" width="32.5703125" style="115" customWidth="1"/>
    <col min="3" max="3" width="17.5703125" style="115" customWidth="1"/>
    <col min="4" max="4" width="7.28515625" style="115" customWidth="1"/>
    <col min="5" max="5" width="9.140625" style="115" customWidth="1"/>
    <col min="6" max="6" width="11.42578125" style="115" customWidth="1"/>
    <col min="7" max="8" width="7.7109375" style="115" customWidth="1"/>
    <col min="9" max="9" width="9.28515625" style="115" customWidth="1"/>
    <col min="10" max="10" width="7.28515625" style="115" customWidth="1"/>
    <col min="11" max="11" width="6.5703125" style="115" customWidth="1"/>
    <col min="12" max="13" width="6.28515625" style="115" customWidth="1"/>
    <col min="14" max="14" width="6.42578125" style="115" customWidth="1"/>
    <col min="15" max="15" width="4.5703125" style="115" customWidth="1"/>
    <col min="16" max="17" width="6.5703125" style="115" customWidth="1"/>
    <col min="18" max="18" width="8.85546875" style="115" customWidth="1"/>
    <col min="19" max="19" width="31.7109375" style="115" customWidth="1"/>
    <col min="20" max="16384" width="9.140625" style="115"/>
  </cols>
  <sheetData>
    <row r="1" spans="1:44">
      <c r="M1" s="271"/>
      <c r="N1" s="271"/>
      <c r="O1" s="271"/>
      <c r="P1" s="271"/>
      <c r="Q1" s="271"/>
      <c r="R1" s="271"/>
    </row>
    <row r="2" spans="1:44" ht="15.95" customHeight="1">
      <c r="A2" s="272" t="s">
        <v>283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44" ht="15.95" customHeight="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</row>
    <row r="5" spans="1:44" ht="12.75" customHeight="1">
      <c r="A5" s="276" t="s">
        <v>0</v>
      </c>
      <c r="B5" s="277" t="s">
        <v>269</v>
      </c>
      <c r="C5" s="277" t="s">
        <v>261</v>
      </c>
      <c r="D5" s="277" t="s">
        <v>304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4" t="s">
        <v>287</v>
      </c>
    </row>
    <row r="6" spans="1:44" ht="87.6" customHeight="1">
      <c r="A6" s="276"/>
      <c r="B6" s="277"/>
      <c r="C6" s="277"/>
      <c r="D6" s="277"/>
      <c r="E6" s="277"/>
      <c r="F6" s="277"/>
      <c r="G6" s="274" t="s">
        <v>272</v>
      </c>
      <c r="H6" s="275"/>
      <c r="I6" s="275"/>
      <c r="J6" s="274" t="s">
        <v>273</v>
      </c>
      <c r="K6" s="275"/>
      <c r="L6" s="275"/>
      <c r="M6" s="274" t="s">
        <v>274</v>
      </c>
      <c r="N6" s="275"/>
      <c r="O6" s="275"/>
      <c r="P6" s="274" t="s">
        <v>275</v>
      </c>
      <c r="Q6" s="275"/>
      <c r="R6" s="275"/>
      <c r="S6" s="279"/>
    </row>
    <row r="7" spans="1:44" ht="20.100000000000001" customHeight="1">
      <c r="A7" s="195"/>
      <c r="B7" s="195"/>
      <c r="C7" s="195"/>
      <c r="D7" s="195" t="s">
        <v>20</v>
      </c>
      <c r="E7" s="195" t="s">
        <v>21</v>
      </c>
      <c r="F7" s="195" t="s">
        <v>19</v>
      </c>
      <c r="G7" s="195" t="s">
        <v>20</v>
      </c>
      <c r="H7" s="195" t="s">
        <v>21</v>
      </c>
      <c r="I7" s="195" t="s">
        <v>19</v>
      </c>
      <c r="J7" s="195" t="s">
        <v>20</v>
      </c>
      <c r="K7" s="195" t="s">
        <v>21</v>
      </c>
      <c r="L7" s="195" t="s">
        <v>19</v>
      </c>
      <c r="M7" s="195" t="s">
        <v>20</v>
      </c>
      <c r="N7" s="195" t="s">
        <v>21</v>
      </c>
      <c r="O7" s="195" t="s">
        <v>19</v>
      </c>
      <c r="P7" s="195" t="s">
        <v>20</v>
      </c>
      <c r="Q7" s="195" t="s">
        <v>21</v>
      </c>
      <c r="R7" s="195" t="s">
        <v>19</v>
      </c>
      <c r="S7" s="279"/>
    </row>
    <row r="8" spans="1:44" ht="181.5" customHeight="1">
      <c r="A8" s="187">
        <v>1</v>
      </c>
      <c r="B8" s="130" t="s">
        <v>284</v>
      </c>
      <c r="C8" s="193">
        <v>20</v>
      </c>
      <c r="D8" s="131">
        <v>35</v>
      </c>
      <c r="E8" s="196"/>
      <c r="F8" s="188">
        <f>SUM(E8/D8*100)</f>
        <v>0</v>
      </c>
      <c r="G8" s="131"/>
      <c r="H8" s="131"/>
      <c r="I8" s="188"/>
      <c r="J8" s="131"/>
      <c r="K8" s="131"/>
      <c r="L8" s="131"/>
      <c r="M8" s="131"/>
      <c r="N8" s="131"/>
      <c r="O8" s="131"/>
      <c r="P8" s="131">
        <v>35</v>
      </c>
      <c r="Q8" s="131"/>
      <c r="R8" s="188"/>
      <c r="S8" s="129"/>
    </row>
    <row r="9" spans="1:44">
      <c r="A9" s="137"/>
      <c r="B9" s="138"/>
      <c r="C9" s="139"/>
      <c r="D9" s="140"/>
      <c r="E9" s="140"/>
      <c r="F9" s="141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2"/>
    </row>
    <row r="10" spans="1:44" s="117" customFormat="1">
      <c r="A10" s="132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</row>
    <row r="11" spans="1:44" s="104" customFormat="1" ht="19.5" customHeight="1">
      <c r="A11" s="278" t="s">
        <v>306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36"/>
      <c r="AQ11" s="136"/>
    </row>
    <row r="12" spans="1:44" s="104" customFormat="1" ht="19.5" customHeight="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36"/>
      <c r="AQ12" s="136"/>
    </row>
    <row r="13" spans="1:44" s="104" customFormat="1" ht="19.5" customHeight="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36"/>
      <c r="AQ13" s="136"/>
    </row>
    <row r="14" spans="1:44" s="104" customFormat="1" ht="12.6" customHeight="1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</row>
    <row r="15" spans="1:44" s="104" customFormat="1" ht="16.5" customHeight="1">
      <c r="A15" s="273" t="s">
        <v>288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</row>
    <row r="16" spans="1:44" s="117" customFormat="1">
      <c r="A16" s="11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</row>
    <row r="17" spans="1:46" s="104" customFormat="1" ht="14.25" customHeight="1">
      <c r="A17" s="273"/>
      <c r="B17" s="273"/>
      <c r="C17" s="273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</row>
    <row r="18" spans="1:46" s="104" customFormat="1">
      <c r="A18" s="119"/>
      <c r="B18" s="120"/>
      <c r="C18" s="120"/>
      <c r="D18" s="121"/>
      <c r="E18" s="121"/>
      <c r="F18" s="121"/>
      <c r="G18" s="122"/>
      <c r="H18" s="122"/>
      <c r="I18" s="122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0"/>
      <c r="AL18" s="120"/>
      <c r="AM18" s="120"/>
      <c r="AN18" s="123"/>
      <c r="AO18" s="123"/>
      <c r="AP18" s="123"/>
    </row>
    <row r="19" spans="1:46">
      <c r="A19" s="127"/>
    </row>
  </sheetData>
  <mergeCells count="15">
    <mergeCell ref="M1:R1"/>
    <mergeCell ref="A2:R2"/>
    <mergeCell ref="A17:C17"/>
    <mergeCell ref="G6:I6"/>
    <mergeCell ref="J6:L6"/>
    <mergeCell ref="A5:A6"/>
    <mergeCell ref="B5:B6"/>
    <mergeCell ref="C5:C6"/>
    <mergeCell ref="G5:R5"/>
    <mergeCell ref="M6:O6"/>
    <mergeCell ref="D5:F6"/>
    <mergeCell ref="A11:S11"/>
    <mergeCell ref="A15:S15"/>
    <mergeCell ref="S5:S7"/>
    <mergeCell ref="P6:R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Показатели!Область_печати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2023-08-21T12:40:09Z</cp:lastPrinted>
  <dcterms:created xsi:type="dcterms:W3CDTF">2011-05-17T05:04:33Z</dcterms:created>
  <dcterms:modified xsi:type="dcterms:W3CDTF">2024-09-04T04:27:08Z</dcterms:modified>
</cp:coreProperties>
</file>